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2"/>
  </bookViews>
  <sheets>
    <sheet name="ANUAL " sheetId="1" r:id="rId1"/>
    <sheet name="ENERO-MARZO" sheetId="2" r:id="rId2"/>
    <sheet name="ABRIL-JUNIO" sheetId="3" r:id="rId3"/>
  </sheets>
  <definedNames>
    <definedName name="_xlnm.Print_Titles" localSheetId="0">'ANUAL '!$1:$11</definedName>
    <definedName name="_xlnm.Print_Titles" localSheetId="1">'ENERO-MARZO'!$1:$11</definedName>
  </definedNames>
  <calcPr fullCalcOnLoad="1"/>
</workbook>
</file>

<file path=xl/sharedStrings.xml><?xml version="1.0" encoding="utf-8"?>
<sst xmlns="http://schemas.openxmlformats.org/spreadsheetml/2006/main" count="3514" uniqueCount="651">
  <si>
    <t>PODER EJECUTIVO DEL ESTADO DE CAMPECHE</t>
  </si>
  <si>
    <t>SECRETARÍA DE FINANZAS</t>
  </si>
  <si>
    <t>SUBSECRETARÍA DE PROGRAMACIÓN Y PRESUPUESTO</t>
  </si>
  <si>
    <t xml:space="preserve">ANALITICO DEL EJERCICIO DEL PRESUPUESTO
01/01/2019 AL 30/06/2019
PERIODO </t>
  </si>
  <si>
    <t>CONCEPTO</t>
  </si>
  <si>
    <t>PARTIDA</t>
  </si>
  <si>
    <t>PRESUPUESTO APROBADO</t>
  </si>
  <si>
    <t>AMPLIACION</t>
  </si>
  <si>
    <t>REDUCCION</t>
  </si>
  <si>
    <t xml:space="preserve">PRESUPUESTO MODIFICADO </t>
  </si>
  <si>
    <t>COMPROMETIDO</t>
  </si>
  <si>
    <t>DEVENGADO</t>
  </si>
  <si>
    <t>EJERCIDO</t>
  </si>
  <si>
    <t>PAGADO</t>
  </si>
  <si>
    <t>SUBEJERCICIO</t>
  </si>
  <si>
    <t>18 - Secretaría de Trabajo y Previsión Social</t>
  </si>
  <si>
    <t>01 - OFICINA DEL SECRETARIO</t>
  </si>
  <si>
    <t>TOTAL DEL CAPITULO 1000</t>
  </si>
  <si>
    <t>21111180112124A204000E025000906110L115A1347</t>
  </si>
  <si>
    <t>Otras prestaciones</t>
  </si>
  <si>
    <t>21111180112124A204000E025000906110L115A1412</t>
  </si>
  <si>
    <t>Cuotas al IMSS</t>
  </si>
  <si>
    <t>21111180112124A204000E025000906110L115A1611</t>
  </si>
  <si>
    <t>Previsiones de carácter laboral, económica y de seguridad social</t>
  </si>
  <si>
    <t>21111180112124A204000E025000906110L115A1131</t>
  </si>
  <si>
    <t>Sueldos al personal de confianza</t>
  </si>
  <si>
    <t>21111180112124A204000E025000906110L115A1311</t>
  </si>
  <si>
    <t>Prima Quinquenal por años de servicio efectivos prestados</t>
  </si>
  <si>
    <t>21111180112124A204000E025000906110L115A1322</t>
  </si>
  <si>
    <t>Aguinaldo o Gratificación de Fin de año</t>
  </si>
  <si>
    <t>21111180112124A204000E025000906110L115A1441</t>
  </si>
  <si>
    <t>Aportaciones para el seguro de vida del personal</t>
  </si>
  <si>
    <t>21111180112124A204000E025000906110L115A1321</t>
  </si>
  <si>
    <t>Primas  vacacional y dominical</t>
  </si>
  <si>
    <t>21111180112124A204000E025000906110L115A1344</t>
  </si>
  <si>
    <t>Compensaciones por servicios especiales</t>
  </si>
  <si>
    <t>21111180112124A204000E025000906110L115A1346</t>
  </si>
  <si>
    <t>Previsión social múltiple</t>
  </si>
  <si>
    <t>21111180112124A204000E025000906110L115A1421</t>
  </si>
  <si>
    <t>Aportaciones al INFONAVIT</t>
  </si>
  <si>
    <t>21111180112124A204000E025000906110L115A1413</t>
  </si>
  <si>
    <t>Cuotas al ISSSTECAM</t>
  </si>
  <si>
    <t>GOBIERNO</t>
  </si>
  <si>
    <t>TOTAL DEL CAPITULO 3000</t>
  </si>
  <si>
    <t>21111180112124A204000E025000906110L115A3711</t>
  </si>
  <si>
    <t>Pasajes aéreos</t>
  </si>
  <si>
    <t>21111180112124A204000E025000906110L115A3751</t>
  </si>
  <si>
    <t>Viáticos en el país</t>
  </si>
  <si>
    <t>21111180112124A204000E025000906110L115A3811</t>
  </si>
  <si>
    <t>Gastos de ceremonial</t>
  </si>
  <si>
    <t>21111180112124A204000E025000906110L115A3821</t>
  </si>
  <si>
    <t>Gastos de orden social y cultural</t>
  </si>
  <si>
    <t>21111180112124A204000E025000906110L115A3982</t>
  </si>
  <si>
    <t>Otros impuestos que se deriven de una relación laboral</t>
  </si>
  <si>
    <t>21111180112124A204000E025000906110L115A3981</t>
  </si>
  <si>
    <t>Impuestos sobre nóminas</t>
  </si>
  <si>
    <t>TOTAL DEL CAPITULO 4000</t>
  </si>
  <si>
    <t>21111180112124A204000E025000906110L115A4411</t>
  </si>
  <si>
    <t>Ayudas diversas</t>
  </si>
  <si>
    <t>21111180112124A204000E025000906110L115A4111</t>
  </si>
  <si>
    <t>Asignaciones presupuestarias vía nómina</t>
  </si>
  <si>
    <t>02 - SUBSECRETARÍA  DE TRABAJO Y PREVISIÓN SOCIAL</t>
  </si>
  <si>
    <t>21111180212124E223000E027000906030L115A1347</t>
  </si>
  <si>
    <t>21111180212124E223000E027000906030L115A1413</t>
  </si>
  <si>
    <t>21111180212124E223000E027000906030L115A1421</t>
  </si>
  <si>
    <t>21111180212124E223000E027000906030L115A1321</t>
  </si>
  <si>
    <t>21111180212124E223000E027000906030L115A1322</t>
  </si>
  <si>
    <t>21111180212124E223000E027000906030L115A1344</t>
  </si>
  <si>
    <t>21111180212124E223000E027000906030L115A1346</t>
  </si>
  <si>
    <t>21111180212124E223000E027000906030L115A1412</t>
  </si>
  <si>
    <t>21111180212124E223000E027000906030L115A1441</t>
  </si>
  <si>
    <t>21111180212124E223000E027000906030L115A1131</t>
  </si>
  <si>
    <t>21111180212124E223000E027000906030L111A3111</t>
  </si>
  <si>
    <t>Servicio de Energía eléctrica</t>
  </si>
  <si>
    <t>21111180212124E223000E027000906030L115A3751</t>
  </si>
  <si>
    <t>21111180212124E223000E027000906030L115A3982</t>
  </si>
  <si>
    <t>21111180212124E223000E027000906030L115A3981</t>
  </si>
  <si>
    <t>21111180212124E223000E027000906030L115A4111</t>
  </si>
  <si>
    <t>03 - SUBSECRETARÍA DE FOMENTO AL EMPLEO Y PRODUCTIVIDAD</t>
  </si>
  <si>
    <t>21111180312124C214000E025000905940L115A1321</t>
  </si>
  <si>
    <t>21111180312124C214000E025000905940L115A1322</t>
  </si>
  <si>
    <t>21111180312124C214000E025000905940L115A1347</t>
  </si>
  <si>
    <t>21111180312124C214000E025000905940L115A1413</t>
  </si>
  <si>
    <t>21111180312124C214000E025000905940L115A1346</t>
  </si>
  <si>
    <t>21111180312124C214000E025000905940L115A1412</t>
  </si>
  <si>
    <t>21111180312124C214000E025000905940L115A1441</t>
  </si>
  <si>
    <t>21111180312124C214000E025000905940L115A1131</t>
  </si>
  <si>
    <t>21111180312124C214000E025000905940L115A1311</t>
  </si>
  <si>
    <t>21111180312124C214000E025000905940L115A1344</t>
  </si>
  <si>
    <t>21111180312124C214000E025000905940L115A1421</t>
  </si>
  <si>
    <t>21111180312124C214000E025000905940L111A3111</t>
  </si>
  <si>
    <t>21111180312124C214000E025000905940L115A3612</t>
  </si>
  <si>
    <t>Impresiones y Publicaciones Oficiales</t>
  </si>
  <si>
    <t>21111180312124C214000E025000905940L115A3981</t>
  </si>
  <si>
    <t>21111180312124C214000E025000905940L115A3982</t>
  </si>
  <si>
    <t>21111180312124C214000E025000905940L115A4111</t>
  </si>
  <si>
    <t>04 - SUBSECRETARÍA DE VINCULACIÓN “CARMEN”</t>
  </si>
  <si>
    <t>21111180412124C215000E025000906070L115A1412</t>
  </si>
  <si>
    <t>21111180412124C215000E025000906070L115A1421</t>
  </si>
  <si>
    <t>21111180412124C215000E025000906070L115A1321</t>
  </si>
  <si>
    <t>21111180412124C215000E025000906070L115A1322</t>
  </si>
  <si>
    <t>21111180412124C215000E025000906070L115A1346</t>
  </si>
  <si>
    <t>21111180412124C215000E025000906070L115A1131</t>
  </si>
  <si>
    <t>21111180412124C215000E025000906070L115A1344</t>
  </si>
  <si>
    <t>21111180412124C215000E025000906070L115A1413</t>
  </si>
  <si>
    <t>21111180412124C215000E025000906070L115A1132</t>
  </si>
  <si>
    <t>Sueldos al personal de Base</t>
  </si>
  <si>
    <t>21111180412124C215000E025000906070L115A1311</t>
  </si>
  <si>
    <t>21111180412124C215000E025000906070L115A1347</t>
  </si>
  <si>
    <t>21111180412124C215000E025000906070L115A1441</t>
  </si>
  <si>
    <t>21111180412124C215000E025000906070L115A3221</t>
  </si>
  <si>
    <t>Arrendamiento de edificios y Locales</t>
  </si>
  <si>
    <t>21111180412124C215000E025000906070L115A3981</t>
  </si>
  <si>
    <t>21111180412124C215000E025000906070L115A3982</t>
  </si>
  <si>
    <t>21111180412124C215000E025000906070L115A4111</t>
  </si>
  <si>
    <t>05 - TRIBUNAL BUROCRÁTICO DE CONCILIACIÓN Y ARBITRAJE</t>
  </si>
  <si>
    <t>21111180512124E226000E027022106210L115A1131</t>
  </si>
  <si>
    <t>21111180512124E226000E027022106210L115A1346</t>
  </si>
  <si>
    <t>21111180512124E226000E027022106210L115A1412</t>
  </si>
  <si>
    <t>21111180512124E226000E027022106210L115A1413</t>
  </si>
  <si>
    <t>21111180512124E226000E027022106210L115A1321</t>
  </si>
  <si>
    <t>21111180512124E226000E027022106210L115A1322</t>
  </si>
  <si>
    <t>21111180512124E226000E027022106210L115A1347</t>
  </si>
  <si>
    <t>21111180512124E226000E027022106210L115A1421</t>
  </si>
  <si>
    <t>21111180512124E222000E027022106180L111A3111</t>
  </si>
  <si>
    <t>21111180512124E223000E027022106200L111A3111</t>
  </si>
  <si>
    <t>21111180512124E226000E027022106210L111A3111</t>
  </si>
  <si>
    <t>21111180512124E226000E027022106210L115A3612</t>
  </si>
  <si>
    <t>21111180512124E226000E027022106210L115A3982</t>
  </si>
  <si>
    <t>21111180512124E226000E027022106210L115A3981</t>
  </si>
  <si>
    <t>21111180512124E226000E027022106210L115A4111</t>
  </si>
  <si>
    <t>06 - JUNTA LOCAL DE CONCILIACIÓN Y ARBITRAJE</t>
  </si>
  <si>
    <t>21111180612124E222000E027022106180L115A1131</t>
  </si>
  <si>
    <t>21111180612124E222000E027022106180L115A1321</t>
  </si>
  <si>
    <t>21111180612124E222000E027022106180L115A1412</t>
  </si>
  <si>
    <t>21111180612124E222000E027022106180L115A1347</t>
  </si>
  <si>
    <t>21111180612124E222000E027022106180L115A1413</t>
  </si>
  <si>
    <t>21111180612124E222000E027022106180L115A1132</t>
  </si>
  <si>
    <t>21111180612124E222000E027022106180L115A1311</t>
  </si>
  <si>
    <t>21111180612124E222000E027022106180L115A1322</t>
  </si>
  <si>
    <t>21111180612124E222000E027022106180L115A1346</t>
  </si>
  <si>
    <t>21111180612124E222000E027022106180L115A1421</t>
  </si>
  <si>
    <t>21111180612124E222000E027022106180L115A1611</t>
  </si>
  <si>
    <t>21111180612124E223000E027022106200L115A1346</t>
  </si>
  <si>
    <t>21111180612124E223000E027022106200L115A1347</t>
  </si>
  <si>
    <t>21111180612124E223000E027022106200L115A1413</t>
  </si>
  <si>
    <t>21111180612124E223000E027022106200L115A1421</t>
  </si>
  <si>
    <t>21111180612124E223000E027022106200L115A1132</t>
  </si>
  <si>
    <t>21111180612124E223000E027022106200L115A1311</t>
  </si>
  <si>
    <t>21111180612124E223000E027022106200L115A1321</t>
  </si>
  <si>
    <t>21111180612124E223000E027022106200L115A1412</t>
  </si>
  <si>
    <t>21111180612124E223000E027022106200L115A1131</t>
  </si>
  <si>
    <t>21111180612124E223000E027022106200L115A1322</t>
  </si>
  <si>
    <t>21111180612124E226000E027022106210L115A1346</t>
  </si>
  <si>
    <t>21111180612124E226000E027022106210L115A1132</t>
  </si>
  <si>
    <t>21111180612124E226000E027022106210L115A1311</t>
  </si>
  <si>
    <t>21111180612124E226000E027022106210L115A1321</t>
  </si>
  <si>
    <t>21111180612124E226000E027022106210L115A1347</t>
  </si>
  <si>
    <t>21111180612124E226000E027022106210L115A1421</t>
  </si>
  <si>
    <t>21111180612124E226000E027022106210L115A1322</t>
  </si>
  <si>
    <t>21111180612124E226000E027022106210L115A1131</t>
  </si>
  <si>
    <t>21111180612124E226000E027022106210L115A1412</t>
  </si>
  <si>
    <t>21111180612124E226000E027022106210L115A1413</t>
  </si>
  <si>
    <t>21111180612124E222000E027022106180L115A3221</t>
  </si>
  <si>
    <t>21111180612124E222000E027022106180L115A3311</t>
  </si>
  <si>
    <t>Servicios legales, de contabilidad, auditoría y relacionados</t>
  </si>
  <si>
    <t>21111180612124E222000E027022106180L115A3981</t>
  </si>
  <si>
    <t>21111180612124E222000E027022106180L115A3982</t>
  </si>
  <si>
    <t>21111180612124E223000E027022106200L115A3612</t>
  </si>
  <si>
    <t>21111180612124E223000E027022106200L115A3981</t>
  </si>
  <si>
    <t>21111180612124E223000E027022106200L115A3982</t>
  </si>
  <si>
    <t>21111180612124E226000E027022106210L115A3511</t>
  </si>
  <si>
    <t>Conservación y mantenimiento menor de inmuebles</t>
  </si>
  <si>
    <t>21111180612124E226000E027022106210L115A3982</t>
  </si>
  <si>
    <t>21111180612124E226000E027022106210L115A3981</t>
  </si>
  <si>
    <t>21111180612124E222000E027022106180L115A4111</t>
  </si>
  <si>
    <t>21111180612124E223000E027022106200L115A4111</t>
  </si>
  <si>
    <t>21111180612124E226000E027022106210L115A4111</t>
  </si>
  <si>
    <t>07 - DIRECCIÓN DE TRABAJO Y PREVISIÓN SOCIAL</t>
  </si>
  <si>
    <t>21111180712124D219000E027003807030L115A1131</t>
  </si>
  <si>
    <t>21111180712124D219000E027003807030L115A1321</t>
  </si>
  <si>
    <t>21111180712124D219000E027003807030L115A1322</t>
  </si>
  <si>
    <t>21111180712124D219000E027003807030L115A1346</t>
  </si>
  <si>
    <t>21111180712124D219000E027003807030L115A1347</t>
  </si>
  <si>
    <t>21111180712124D219000E027003807030L115A1413</t>
  </si>
  <si>
    <t>21111180712124D219000E027003807030L115A1421</t>
  </si>
  <si>
    <t>21111180712124D219000E027003807030L115A1412</t>
  </si>
  <si>
    <t>TOTAL DEL CAPITULO 2000</t>
  </si>
  <si>
    <t>21111180712124D219000E027003807030L115A2111</t>
  </si>
  <si>
    <t>Materiales, útiles y equipos menores de oficina</t>
  </si>
  <si>
    <t>21111180712124D219000E027003807030L115A3982</t>
  </si>
  <si>
    <t>21111180712124D219000E027003807030L115A3981</t>
  </si>
  <si>
    <t>08 - SERVICIO NACIONAL DE EMPLEO CAMPECHE</t>
  </si>
  <si>
    <t>21111180812124A202000S014021405850L115A1346</t>
  </si>
  <si>
    <t>21111180812124A202000S014021405850L115A1347</t>
  </si>
  <si>
    <t>21111180812124A202000S014021405850L115A1132</t>
  </si>
  <si>
    <t>21111180812124A202000S014021405850L115A1311</t>
  </si>
  <si>
    <t>21111180812124A202000S014021405850L115A1321</t>
  </si>
  <si>
    <t>21111180812124A202000S014021405850L115A1421</t>
  </si>
  <si>
    <t>21111180812124A202000S014021405850L115A1322</t>
  </si>
  <si>
    <t>21111180812124A202000S014021405850L115A1412</t>
  </si>
  <si>
    <t>21111180812124A202000S014021405850L115A1131</t>
  </si>
  <si>
    <t>21111180812124A202000S014021405850L115A1413</t>
  </si>
  <si>
    <t>21111180812124A202000S014021405850L115A1611</t>
  </si>
  <si>
    <t>21111180812124A208000S014021505870L115A1132</t>
  </si>
  <si>
    <t>21111180812124A208000S014021505870L115A1321</t>
  </si>
  <si>
    <t>21111180812124A208000S014021505870L115A1413</t>
  </si>
  <si>
    <t>21111180812124A208000S014021505870L115A1412</t>
  </si>
  <si>
    <t>21111180812124A208000S014021505870L115A1346</t>
  </si>
  <si>
    <t>21111180812124A208000S014021505870L115A1311</t>
  </si>
  <si>
    <t>21111180812124A208000S014021505870L115A1322</t>
  </si>
  <si>
    <t>21111180812124A208000S014021505870L115A1347</t>
  </si>
  <si>
    <t>21111180812124A208000S014021505870L115A1421</t>
  </si>
  <si>
    <t>21111180812124A208000S014021505880L115A1131</t>
  </si>
  <si>
    <t>21111180812124A208000S014021505880L115A1347</t>
  </si>
  <si>
    <t>21111180812124A208000S014021505880L115A1322</t>
  </si>
  <si>
    <t>21111180812124A208000S014021505880L115A1321</t>
  </si>
  <si>
    <t>21111180812124A208000S014021505880L115A1346</t>
  </si>
  <si>
    <t>21111180812124A208000S014021505880L115A1412</t>
  </si>
  <si>
    <t>21111180812124A208000S014021505880L115A1421</t>
  </si>
  <si>
    <t>21111180812124A208000S014021505890L115A1322</t>
  </si>
  <si>
    <t>21111180812124A208000S014021505890L115A1412</t>
  </si>
  <si>
    <t>21111180812124A208000S014021505890L115A1413</t>
  </si>
  <si>
    <t>21111180812124A208000S014021505890L115A1131</t>
  </si>
  <si>
    <t>21111180812124A208000S014021505890L115A1346</t>
  </si>
  <si>
    <t>21111180812124A208000S014021505890L115A1347</t>
  </si>
  <si>
    <t>21111180812124A208000S014021505890L115A1132</t>
  </si>
  <si>
    <t>21111180812124A208000S014021505890L115A1311</t>
  </si>
  <si>
    <t>21111180812124A208000S014021505890L115A1421</t>
  </si>
  <si>
    <t>21111180812124A208000S014021505890L115A1321</t>
  </si>
  <si>
    <t>21111180812124A208000S014021504530L115A1132</t>
  </si>
  <si>
    <t>21111180812124A208000S014021504530L115A1412</t>
  </si>
  <si>
    <t>21111180812124A208000S014021504530L115A1311</t>
  </si>
  <si>
    <t>21111180812124A208000S014021504530L115A1321</t>
  </si>
  <si>
    <t>21111180812124A208000S014021504530L115A1322</t>
  </si>
  <si>
    <t>21111180812124A208000S014021504530L115A1346</t>
  </si>
  <si>
    <t>21111180812124A208000S014021504530L115A1347</t>
  </si>
  <si>
    <t>21111180812124A208000S014021504530L115A1413</t>
  </si>
  <si>
    <t>21111180812124A208000S014021504530L115A1421</t>
  </si>
  <si>
    <t>21111180812124A208000S014021605910L115A1321</t>
  </si>
  <si>
    <t>21111180812124A208000S014021605910L115A1346</t>
  </si>
  <si>
    <t>21111180812124A208000S014021605910L115A1412</t>
  </si>
  <si>
    <t>21111180812124A208000S014021605910L115A1131</t>
  </si>
  <si>
    <t>21111180812124A208000S014021605910L115A1322</t>
  </si>
  <si>
    <t>21111180812124A208000S014021605910L115A1347</t>
  </si>
  <si>
    <t>21111180812124A208000S014021605910L115A1421</t>
  </si>
  <si>
    <t>21111180812124A208000S014021605920L115A1322</t>
  </si>
  <si>
    <t>21111180812124A208000S014021605920L115A1413</t>
  </si>
  <si>
    <t>21111180812124A208000S014021605920L115A1131</t>
  </si>
  <si>
    <t>21111180812124A208000S014021605920L115A1347</t>
  </si>
  <si>
    <t>21111180812124A208000S014021605920L115A1412</t>
  </si>
  <si>
    <t>21111180812124A208000S014021605920L115A1421</t>
  </si>
  <si>
    <t>21111180812124A208000S014021605920L115A1321</t>
  </si>
  <si>
    <t>21111180812124A208000S014021605920L115A1346</t>
  </si>
  <si>
    <t>21111180812124A209000S014021705950L115A1413</t>
  </si>
  <si>
    <t>21111180812124A209000S014021705950L115A1347</t>
  </si>
  <si>
    <t>21111180812124A209000S014021705950L115A1311</t>
  </si>
  <si>
    <t>21111180812124A209000S014021705950L115A1321</t>
  </si>
  <si>
    <t>21111180812124A209000S014021705950L115A1346</t>
  </si>
  <si>
    <t>21111180812124A209000S014021705950L115A1132</t>
  </si>
  <si>
    <t>21111180812124A209000S014021705950L115A1322</t>
  </si>
  <si>
    <t>21111180812124A209000S014021705950L115A1412</t>
  </si>
  <si>
    <t>21111180812124A209000S014021705950L115A1421</t>
  </si>
  <si>
    <t>21111180812124A209000S014021705960L115A1346</t>
  </si>
  <si>
    <t>21111180812124A209000S014021705960L115A1412</t>
  </si>
  <si>
    <t>21111180812124A209000S014021705960L115A1322</t>
  </si>
  <si>
    <t>21111180812124A209000S014021705960L115A1131</t>
  </si>
  <si>
    <t>21111180812124A209000S014021705960L115A1321</t>
  </si>
  <si>
    <t>21111180812124A209000S014021705960L115A1347</t>
  </si>
  <si>
    <t>21111180812124A209000S014021705960L115A1421</t>
  </si>
  <si>
    <t>21111180812124A210000S014021405860L115A1321</t>
  </si>
  <si>
    <t>21111180812124A210000S014021405860L115A1346</t>
  </si>
  <si>
    <t>21111180812124A210000S014021405860L115A1347</t>
  </si>
  <si>
    <t>21111180812124A210000S014021405860L115A1421</t>
  </si>
  <si>
    <t>21111180812124A210000S014021405860L115A1131</t>
  </si>
  <si>
    <t>21111180812124A210000S014021405860L115A1311</t>
  </si>
  <si>
    <t>21111180812124A210000S014021405860L115A1322</t>
  </si>
  <si>
    <t>21111180812124A210000S014021405860L115A1413</t>
  </si>
  <si>
    <t>21111180812124A210000S014021405860L115A1412</t>
  </si>
  <si>
    <t>21111180812124A208000S014021505880L115A2111</t>
  </si>
  <si>
    <t>21111180812124A208000S014021505880L115A2141</t>
  </si>
  <si>
    <t>Materiales, útiles, equipos y bienes informáticos para el procesamiento en tecnologías de la información y comunicaciones.</t>
  </si>
  <si>
    <t>21111180812124A208000S014021505880L115A2161</t>
  </si>
  <si>
    <t>Material de limpieza</t>
  </si>
  <si>
    <t>21111180812124A208000S014021505890L115A2611</t>
  </si>
  <si>
    <t>Combustibles</t>
  </si>
  <si>
    <t>21111180812124A208000S014021505890L115A2141</t>
  </si>
  <si>
    <t>21111180812124A208000S014021505890L115A2161</t>
  </si>
  <si>
    <t>21111180812124A208000S014021505890L115A2211</t>
  </si>
  <si>
    <t>Productos alimenticios para personas</t>
  </si>
  <si>
    <t>21111180812124A208000S014021505890L115A2612</t>
  </si>
  <si>
    <t>Lubricantes y aditivos</t>
  </si>
  <si>
    <t>21111180812124A208000S014021505890L115A2711</t>
  </si>
  <si>
    <t>Vestuario y uniformes</t>
  </si>
  <si>
    <t>21111180812124A208000S014021505890L115A2741</t>
  </si>
  <si>
    <t>Productos textiles</t>
  </si>
  <si>
    <t>21111180812124A208000S014021505890L115A2911</t>
  </si>
  <si>
    <t>Herramientas menores</t>
  </si>
  <si>
    <t>21111180812124A208000S014021505890L115A2921</t>
  </si>
  <si>
    <t>Refacciones y accesorios menores de edificios</t>
  </si>
  <si>
    <t>21111180812124A208000S014021505890L115A2941</t>
  </si>
  <si>
    <t>Refacciones y accesorios menores de equipo de cómputo y tecnologías de la información</t>
  </si>
  <si>
    <t>21111180812124A208000S014021505890L115A2961</t>
  </si>
  <si>
    <t>Refacciones y accesorios menores de equipo de transporte</t>
  </si>
  <si>
    <t>21111180812124A208000S014021505890L115A2491</t>
  </si>
  <si>
    <t>Otros materiales y artículos de construcción y reparación</t>
  </si>
  <si>
    <t>21111180812124A208000S014021505890L115A2721</t>
  </si>
  <si>
    <t>Prendas de seguridad y protección personal</t>
  </si>
  <si>
    <t>21111180812124A208000S014021505890L115A2481</t>
  </si>
  <si>
    <t>Estructura y manufacturas</t>
  </si>
  <si>
    <t>21111180812124A208000S014021505890L115A2931</t>
  </si>
  <si>
    <t>Refacciones y accesorios menores de mobiliario y equipo de administración, educacional y recreativo</t>
  </si>
  <si>
    <t>21111180812124A208000S014021505890L115A2531</t>
  </si>
  <si>
    <t>Medicinas y productos farmacéuticos</t>
  </si>
  <si>
    <t>21111180812124A208000S014021505890L115A2461</t>
  </si>
  <si>
    <t>Material eléctrico y electrónico</t>
  </si>
  <si>
    <t>21111180812124A208000S014021505890L115A2421</t>
  </si>
  <si>
    <t>Cemento y productos de concreto</t>
  </si>
  <si>
    <t>21111180812124A208000S014021605920L115A2612</t>
  </si>
  <si>
    <t>21111180812124A208000S014021605920L115A2961</t>
  </si>
  <si>
    <t>21111180812124A209000S014021705950L115A2611</t>
  </si>
  <si>
    <t>21111180812124A202000S014021405850L115A3311</t>
  </si>
  <si>
    <t>21111180812124A202000S014021405850L115A3181</t>
  </si>
  <si>
    <t>Servicios postales y telegráficos</t>
  </si>
  <si>
    <t>21111180812124A202000S014021405850L115A3411</t>
  </si>
  <si>
    <t>Servicios financieros y bancarios</t>
  </si>
  <si>
    <t>21111180812124A202000S014021405850L115A3471</t>
  </si>
  <si>
    <t>Fletes y maniobras</t>
  </si>
  <si>
    <t>21111180812124A202000S014021405850L115A3511</t>
  </si>
  <si>
    <t>21111180812124A202000S014021405850L115A3981</t>
  </si>
  <si>
    <t>21111180812124A202000S014021405850L115A3982</t>
  </si>
  <si>
    <t>21111180812124A208000S014021505870L115A3341</t>
  </si>
  <si>
    <t>Servicios de capacitación a servidores públicos</t>
  </si>
  <si>
    <t>21111180812124A208000S014021505870L115A3342</t>
  </si>
  <si>
    <t>Capacitación en materia de PbR/SED</t>
  </si>
  <si>
    <t>21111180812124A208000S014021505870L115A3981</t>
  </si>
  <si>
    <t>21111180812124A208000S014021505870L115A3982</t>
  </si>
  <si>
    <t>21111180812124A208000S014021505880L115A3982</t>
  </si>
  <si>
    <t>21111180812124A208000S014021505880L115A3981</t>
  </si>
  <si>
    <t>21111180812124A208000S014021505890L115A3982</t>
  </si>
  <si>
    <t>21111180812124A208000S014021505890L115A3981</t>
  </si>
  <si>
    <t>21111180812124A208000S014021505890L115A3331</t>
  </si>
  <si>
    <t>Servicios de consultoría administrativa, procesos, técnica, en tecnologías de la información, y para certificaciones de sistemas y procesos</t>
  </si>
  <si>
    <t>21111180812124A208000S014021504530L115A3341</t>
  </si>
  <si>
    <t>21111180812124A208000S014021504530L115A3982</t>
  </si>
  <si>
    <t>21111180812124A208000S014021504530L115A3981</t>
  </si>
  <si>
    <t>21111180812124A208000S014021605910L115A3381</t>
  </si>
  <si>
    <t>Servicios de vigilancia</t>
  </si>
  <si>
    <t>21111180812124A208000S014021605910L115A3581</t>
  </si>
  <si>
    <t>Servicios de lavandería, limpieza y manejo de desechos</t>
  </si>
  <si>
    <t>21111180812124A208000S014021605910L115A3982</t>
  </si>
  <si>
    <t>21111180812124A208000S014021605910L115A3981</t>
  </si>
  <si>
    <t>21111180812124A208000S014021605920L115A3161</t>
  </si>
  <si>
    <t>Servicios de telecomunicaciones y satélites</t>
  </si>
  <si>
    <t>21111180812124A208000S014021605920L115A3531</t>
  </si>
  <si>
    <t>Instalación, reparación, mantenimiento y conservación de equipo de cómputo y tecnologías de la información.</t>
  </si>
  <si>
    <t>21111180812124A208000S014021605920L115A3551</t>
  </si>
  <si>
    <t>Reparación, mantenimiento y conservación de vehículos terrestres, aéreos, marítimos, lacustres y fluviales.</t>
  </si>
  <si>
    <t>21111180812124A208000S014021605920L115A3451</t>
  </si>
  <si>
    <t>Seguro de bienes patrimoniales</t>
  </si>
  <si>
    <t>21111180812124A208000S014021605920L115A3921</t>
  </si>
  <si>
    <t>Impuestos y derechos</t>
  </si>
  <si>
    <t>21111180812124A208000S014021605920L115A3982</t>
  </si>
  <si>
    <t>21111180812124A208000S014021605920L115A3981</t>
  </si>
  <si>
    <t>21111180812124A209000S014021705950L115A3981</t>
  </si>
  <si>
    <t>21111180812124A209000S014021705950L115A3982</t>
  </si>
  <si>
    <t>21111180812124A209000S014021705960L115A3141</t>
  </si>
  <si>
    <t>Servicio telefónico tradicional</t>
  </si>
  <si>
    <t>21111180812124A209000S014021705960L115A3131</t>
  </si>
  <si>
    <t>Servicio de Agua</t>
  </si>
  <si>
    <t>21111180812124A209000S014021705960L115A3981</t>
  </si>
  <si>
    <t>21111180812124A209000S014021705960L115A3982</t>
  </si>
  <si>
    <t>21111180812124A210000S014021405860L115A3521</t>
  </si>
  <si>
    <t>Instalación, reparación, mantenimiento y conservación de mobiliario y equipo de administración, educacional  y recreativo</t>
  </si>
  <si>
    <t>21111180812124A210000S014021405860L115A3551</t>
  </si>
  <si>
    <t>21111180812124A210000S014021405860L115A3611</t>
  </si>
  <si>
    <t>Periódicos y revistas</t>
  </si>
  <si>
    <t>21111180812124A210000S014021405860L115A3612</t>
  </si>
  <si>
    <t>21111180812124A210000S014021405860L115A3721</t>
  </si>
  <si>
    <t>Pasajes terrestres</t>
  </si>
  <si>
    <t>21111180812124A210000S014021405860L115A3751</t>
  </si>
  <si>
    <t>21111180812124A210000S014021405860L115A3921</t>
  </si>
  <si>
    <t>21111180812124A210000S014021405860L115A3981</t>
  </si>
  <si>
    <t>21111180812124A210000S014021405860L115A3982</t>
  </si>
  <si>
    <t>21111180812124A202000S014021405850L115A4111</t>
  </si>
  <si>
    <t>21111180812124A208000S014021505870L115A4111</t>
  </si>
  <si>
    <t>21111180812124A208000S014021505880L115A4111</t>
  </si>
  <si>
    <t>21111180812124A208000S014021505890L115A4111</t>
  </si>
  <si>
    <t>21111180812124A208000S014021504530L115A4111</t>
  </si>
  <si>
    <t>21111180812124A208000S014021605910L115A4111</t>
  </si>
  <si>
    <t>21111180812124A209000S014021705950L115A4111</t>
  </si>
  <si>
    <t>21111180812124A209000S014021705960L115A4111</t>
  </si>
  <si>
    <t>21111180812124A210000S014021405860L115A4111</t>
  </si>
  <si>
    <t>TOTAL DEL CAPITULO 8000</t>
  </si>
  <si>
    <t>21111180812124A208000S014021505890L111A8531</t>
  </si>
  <si>
    <t>Otros Convenios</t>
  </si>
  <si>
    <t>21111180812124A208000S014021605910L111A8531</t>
  </si>
  <si>
    <t>21111180812124A208000S014021605920L111A8531</t>
  </si>
  <si>
    <t>09 - DIRECCIÓN DE PRODUCTIVIDAD Y VINCULACIÓN LABORAL</t>
  </si>
  <si>
    <t>21111180912124A202000E025021805980L115A1311</t>
  </si>
  <si>
    <t>21111180912124A202000E025021805980L115A1346</t>
  </si>
  <si>
    <t>21111180912124A202000E025021805980L115A1347</t>
  </si>
  <si>
    <t>21111180912124A202000E025021805980L115A1132</t>
  </si>
  <si>
    <t>21111180912124A202000E025021805980L115A1322</t>
  </si>
  <si>
    <t>21111180912124A202000E025021805980L115A1421</t>
  </si>
  <si>
    <t>21111180912124A202000E025021805980L115A1321</t>
  </si>
  <si>
    <t>21111180912124A202000E025021805980L115A1412</t>
  </si>
  <si>
    <t>21111180912124A202000E025021805980L115A1413</t>
  </si>
  <si>
    <t>21111180912124A208000E025021906000L115A1131</t>
  </si>
  <si>
    <t>21111180912124A208000E025021906000L115A1347</t>
  </si>
  <si>
    <t>21111180912124A208000E025021906000L115A1412</t>
  </si>
  <si>
    <t>21111180912124A208000E025021906000L115A1413</t>
  </si>
  <si>
    <t>21111180912124A208000E025021906000L115A1346</t>
  </si>
  <si>
    <t>21111180912124A208000E025021906000L115A1421</t>
  </si>
  <si>
    <t>21111180912124A208000E025021906000L115A1321</t>
  </si>
  <si>
    <t>21111180912124A208000E025021906000L115A1322</t>
  </si>
  <si>
    <t>21111180912124A208000E025021906000L115A1611</t>
  </si>
  <si>
    <t>21111180912124A202000E025021805980L115A3612</t>
  </si>
  <si>
    <t>21111180912124A202000E025021805980L115A3982</t>
  </si>
  <si>
    <t>21111180912124A202000E025021805980L115A3981</t>
  </si>
  <si>
    <t>21111180912124A208000E025021906000L115A3612</t>
  </si>
  <si>
    <t>21111180912124A208000E025021906000L115A3982</t>
  </si>
  <si>
    <t>21111180912124A208000E025021906000L115A3981</t>
  </si>
  <si>
    <t>21111180912124A202000E025021805980L115A4111</t>
  </si>
  <si>
    <t>10 - UNIDAD DE ASUNTOS JURÍDICOS</t>
  </si>
  <si>
    <t>21111181012124E223000E027000906060L115A1321</t>
  </si>
  <si>
    <t>21111181012124E223000E027000906060L115A1421</t>
  </si>
  <si>
    <t>21111181012124E223000E027000906060L115A1132</t>
  </si>
  <si>
    <t>21111181012124E223000E027000906060L115A1311</t>
  </si>
  <si>
    <t>21111181012124E223000E027000906060L115A1322</t>
  </si>
  <si>
    <t>21111181012124E223000E027000906060L115A1131</t>
  </si>
  <si>
    <t>21111181012124E223000E027000906060L115A1346</t>
  </si>
  <si>
    <t>21111181012124E223000E027000906060L115A1347</t>
  </si>
  <si>
    <t>21111181012124E223000E027000906060L115A1412</t>
  </si>
  <si>
    <t>21111181012124E223000E027000906060L115A1413</t>
  </si>
  <si>
    <t>21111181012124E223000E027000906060L115A1611</t>
  </si>
  <si>
    <t>21111181012124E223000E027000906060L115A3751</t>
  </si>
  <si>
    <t>21111181012124E223000E027000906060L115A3982</t>
  </si>
  <si>
    <t>21111181012124E223000E027000906060L115A3981</t>
  </si>
  <si>
    <t>21111181012124E223000E027000906060L115A4111</t>
  </si>
  <si>
    <t>11 - COORDINACIÓN DE ADMINISTRACIÓN Y FINANZAS</t>
  </si>
  <si>
    <t>21111181112124B211000E025000911480L115A1131</t>
  </si>
  <si>
    <t>21111181112124B211000E025000911480L115A1132</t>
  </si>
  <si>
    <t>21111181112124B211000E025000911480L115A1321</t>
  </si>
  <si>
    <t>21111181112124B211000E025000911480L115A1346</t>
  </si>
  <si>
    <t>21111181112124B211000E025000911480L115A1412</t>
  </si>
  <si>
    <t>21111181112124B211000E025000911480L115A1413</t>
  </si>
  <si>
    <t>21111181112124B211000E025000911480L115A1322</t>
  </si>
  <si>
    <t>21111181112124B211000E025000911480L115A1311</t>
  </si>
  <si>
    <t>21111181112124B211000E025000911480L115A1347</t>
  </si>
  <si>
    <t>21111181112124B211000E025000911480L115A1421</t>
  </si>
  <si>
    <t>21111181112124B211000E025000911480L115A1331</t>
  </si>
  <si>
    <t>Remuneraciones por Horas extraordinarias</t>
  </si>
  <si>
    <t>21111181112124C215000E025000906040L115A1322</t>
  </si>
  <si>
    <t>21111181112124C215000E025000906040L115A1346</t>
  </si>
  <si>
    <t>21111181112124C215000E025000906040L115A1347</t>
  </si>
  <si>
    <t>21111181112124C215000E025000906040L115A1413</t>
  </si>
  <si>
    <t>21111181112124C215000E025000906040L115A1412</t>
  </si>
  <si>
    <t>21111181112124C215000E025000906040L115A1611</t>
  </si>
  <si>
    <t>21111181112124C215000E025000906040L115A1131</t>
  </si>
  <si>
    <t>21111181112124C215000E025000906040L115A1321</t>
  </si>
  <si>
    <t>21111181112124C215000E025000906040L115A1132</t>
  </si>
  <si>
    <t>21111181112124C215000E025000906040L115A1311</t>
  </si>
  <si>
    <t>21111181112124C215000E025000906040L115A1421</t>
  </si>
  <si>
    <t>21111181112124C215000E025000906040L115A2211</t>
  </si>
  <si>
    <t>21111181112124B211000E025000911480L115A3612</t>
  </si>
  <si>
    <t>21111181112124B211000E025000911480L115A3982</t>
  </si>
  <si>
    <t>21111181112124B211000E025000911480L115A3981</t>
  </si>
  <si>
    <t>21111181112124C215000E025000906040L111A3111</t>
  </si>
  <si>
    <t>21111181112124C215000E025000906040L115A3751</t>
  </si>
  <si>
    <t>21111181112124C215000E025000906040L115A3221</t>
  </si>
  <si>
    <t>21111181112124C215000E025000906040L115A3231</t>
  </si>
  <si>
    <t>Arrendamiento de mobiliario y equipo de administración, educacional y recreativo</t>
  </si>
  <si>
    <t>21111181112124C215000E025000906040L115A3511</t>
  </si>
  <si>
    <t>21111181112124C215000E025000906040L115A3181</t>
  </si>
  <si>
    <t>21111181112124C215000E025000906040L115A3981</t>
  </si>
  <si>
    <t>21111181112124C215000E025000906040L115A3982</t>
  </si>
  <si>
    <t>21111181112124B211000E025000911480L115A4111</t>
  </si>
  <si>
    <t>21111181112124C215000E025000906040L115A4111</t>
  </si>
  <si>
    <t>12 - PROCURADURÍA ESTATAL DE LA DEFENSA DEL TRABAJO</t>
  </si>
  <si>
    <t>21111181212124E222000E027022206180L115A1412</t>
  </si>
  <si>
    <t>21111181212124E222000E027022206180L115A1413</t>
  </si>
  <si>
    <t>21111181212124E222000E027022206180L115A1611</t>
  </si>
  <si>
    <t>21111181212124E222000E027022206180L115A1131</t>
  </si>
  <si>
    <t>21111181212124E222000E027022206180L115A1321</t>
  </si>
  <si>
    <t>21111181212124E222000E027022206180L115A1322</t>
  </si>
  <si>
    <t>21111181212124E222000E027022206180L115A1346</t>
  </si>
  <si>
    <t>21111181212124E222000E027022206180L115A1347</t>
  </si>
  <si>
    <t>21111181212124E222000E027022206180L115A1421</t>
  </si>
  <si>
    <t>21111181212124E224000E027022206130L115A1322</t>
  </si>
  <si>
    <t>21111181212124E224000E027022206130L115A1347</t>
  </si>
  <si>
    <t>21111181212124E224000E027022206130L115A1413</t>
  </si>
  <si>
    <t>21111181212124E224000E027022206130L115A1421</t>
  </si>
  <si>
    <t>21111181212124E224000E027022206130L115A1131</t>
  </si>
  <si>
    <t>21111181212124E224000E027022206130L115A1321</t>
  </si>
  <si>
    <t>21111181212124E224000E027022206130L115A1346</t>
  </si>
  <si>
    <t>21111181212124E224000E027022206130L115A1412</t>
  </si>
  <si>
    <t>21111181212124E224000E027022206130L115A1311</t>
  </si>
  <si>
    <t>21111181212124E226000E027022206210L115A1322</t>
  </si>
  <si>
    <t>21111181212124E226000E027022206210L115A1132</t>
  </si>
  <si>
    <t>21111181212124E226000E027022206210L115A1131</t>
  </si>
  <si>
    <t>21111181212124E226000E027022206210L115A1321</t>
  </si>
  <si>
    <t>21111181212124E226000E027022206210L115A1421</t>
  </si>
  <si>
    <t>21111181212124E226000E027022206210L115A1311</t>
  </si>
  <si>
    <t>21111181212124E226000E027022206210L115A1346</t>
  </si>
  <si>
    <t>21111181212124E226000E027022206210L115A1347</t>
  </si>
  <si>
    <t>21111181212124E226000E027022206210L115A1412</t>
  </si>
  <si>
    <t>21111181212124E226000E027022206210L115A1413</t>
  </si>
  <si>
    <t>21111181212124E222000E027022206180L115A3511</t>
  </si>
  <si>
    <t>21111181212124E222000E027022206180L115A3981</t>
  </si>
  <si>
    <t>21111181212124E222000E027022206180L115A3982</t>
  </si>
  <si>
    <t>21111181212124E224000E027022206130L115A3521</t>
  </si>
  <si>
    <t>21111181212124E224000E027022206130L115A3982</t>
  </si>
  <si>
    <t>21111181212124E224000E027022206130L115A3981</t>
  </si>
  <si>
    <t>21111181212124E226000E027022206210L115A3751</t>
  </si>
  <si>
    <t>21111181212124E226000E027022206210L115A3981</t>
  </si>
  <si>
    <t>21111181212124E226000E027022206210L115A3982</t>
  </si>
  <si>
    <t>21111181212124E222000E027022206180L115A4111</t>
  </si>
  <si>
    <t>21111181212124E224000E027022206130L115A4111</t>
  </si>
  <si>
    <t>21111181212124E226000E027022206210L115A4111</t>
  </si>
  <si>
    <t>211111812</t>
  </si>
  <si>
    <t>Procuraduría Estatal de la Defensa del Trabajo</t>
  </si>
  <si>
    <t>13 - DIRECCIÓN DE INSPECCIÓN DEL TRABAJO</t>
  </si>
  <si>
    <t>21111181312124D219000E027003811770L115A1311</t>
  </si>
  <si>
    <t>21111181312124D219000E027003811770L115A1322</t>
  </si>
  <si>
    <t>21111181312124D219000E027003811770L115A1131</t>
  </si>
  <si>
    <t>21111181312124D219000E027003811770L115A1346</t>
  </si>
  <si>
    <t>21111181312124D219000E027003811770L115A1413</t>
  </si>
  <si>
    <t>21111181312124D219000E027003811770L115A1421</t>
  </si>
  <si>
    <t>21111181312124D219000E027003811770L115A1321</t>
  </si>
  <si>
    <t>21111181312124D219000E027003811770L115A1347</t>
  </si>
  <si>
    <t>21111181312124D219000E027003811770L115A1412</t>
  </si>
  <si>
    <t>21111181312124D220000E124022306230L115A1131</t>
  </si>
  <si>
    <t>21111181312124D220000E124022306230L115A1321</t>
  </si>
  <si>
    <t>21111181312124D220000E124022306230L115A1412</t>
  </si>
  <si>
    <t>21111181312124D220000E124022306230L115A1413</t>
  </si>
  <si>
    <t>21111181312124D220000E124022306230L115A1322</t>
  </si>
  <si>
    <t>21111181312124D220000E124022306230L115A1346</t>
  </si>
  <si>
    <t>21111181312124D220000E124022306230L115A1347</t>
  </si>
  <si>
    <t>21111181312124D220000E124022306230L115A1421</t>
  </si>
  <si>
    <t>21111181312124D220000E124022306230L115A1311</t>
  </si>
  <si>
    <t>21111181312124D220000E027022006120L115A1131</t>
  </si>
  <si>
    <t>21111181312124D220000E027022006120L115A1311</t>
  </si>
  <si>
    <t>21111181312124D220000E027022006120L115A1346</t>
  </si>
  <si>
    <t>21111181312124D220000E027022006120L115A1321</t>
  </si>
  <si>
    <t>21111181312124D220000E027022006120L115A1412</t>
  </si>
  <si>
    <t>21111181312124D220000E027022006120L115A1132</t>
  </si>
  <si>
    <t>21111181312124D220000E027022006120L115A1347</t>
  </si>
  <si>
    <t>21111181312124D220000E027022006120L115A1322</t>
  </si>
  <si>
    <t>21111181312124D220000E027022006120L115A1413</t>
  </si>
  <si>
    <t>21111181312124D220000E027022006120L115A1421</t>
  </si>
  <si>
    <t>21111181312124D219000E027003811770L115A2111</t>
  </si>
  <si>
    <t>21111181312124D220000E124022306230L115A2111</t>
  </si>
  <si>
    <t>21111181312124D220000E027022006120L115A2231</t>
  </si>
  <si>
    <t>Utensilios para el servicio de alimentación</t>
  </si>
  <si>
    <t>21111181312124D219000E027003811770L115A3981</t>
  </si>
  <si>
    <t>21111181312124D219000E027003811770L115A3982</t>
  </si>
  <si>
    <t>21111181312124D220000E124022306230L115A3981</t>
  </si>
  <si>
    <t>21111181312124D220000E124022306230L115A3982</t>
  </si>
  <si>
    <t>21111181312124D220000E027022006120L115A3982</t>
  </si>
  <si>
    <t>21111181312124D220000E027022006120L115A3981</t>
  </si>
  <si>
    <t>21111181312124D220000E124022306230L115A4111</t>
  </si>
  <si>
    <t>21111181312124D220000E027022006120L115A4111</t>
  </si>
  <si>
    <t>14 - JUNTAS ESPECIALES DE LA LOCAL DE CONCILIACIÓN Y ARBITRAJE CAMPECHE</t>
  </si>
  <si>
    <t>21111181412124E222000E027022106180L115A1322</t>
  </si>
  <si>
    <t>21111181412124E222000E027022106180L115A1311</t>
  </si>
  <si>
    <t>21111181412124E222000E027022106180L115A1347</t>
  </si>
  <si>
    <t>21111181412124E222000E027022106180L115A1421</t>
  </si>
  <si>
    <t>21111181412124E222000E027022106180L115A1321</t>
  </si>
  <si>
    <t>21111181412124E222000E027022106180L115A1413</t>
  </si>
  <si>
    <t>21111181412124E222000E027022106180L115A1131</t>
  </si>
  <si>
    <t>21111181412124E222000E027022106180L115A1346</t>
  </si>
  <si>
    <t>21111181412124E222000E027022106180L115A1412</t>
  </si>
  <si>
    <t>21111181412124E223000E027022106200L115A1321</t>
  </si>
  <si>
    <t>21111181412124E223000E027022106200L115A1322</t>
  </si>
  <si>
    <t>21111181412124E223000E027022106200L115A1347</t>
  </si>
  <si>
    <t>21111181412124E223000E027022106200L115A1131</t>
  </si>
  <si>
    <t>21111181412124E223000E027022106200L115A1412</t>
  </si>
  <si>
    <t>21111181412124E223000E027022106200L115A1346</t>
  </si>
  <si>
    <t>21111181412124E223000E027022106200L115A1421</t>
  </si>
  <si>
    <t>21111181412124E226000E027022106210L115A1322</t>
  </si>
  <si>
    <t>21111181412124E226000E027022106210L115A1347</t>
  </si>
  <si>
    <t>21111181412124E226000E027022106210L115A1412</t>
  </si>
  <si>
    <t>21111181412124E226000E027022106210L115A1131</t>
  </si>
  <si>
    <t>21111181412124E226000E027022106210L115A1346</t>
  </si>
  <si>
    <t>21111181412124E226000E027022106210L115A1321</t>
  </si>
  <si>
    <t>21111181412124E226000E027022106210L115A1421</t>
  </si>
  <si>
    <t>21111181412124E222000E027022106180L115A2211</t>
  </si>
  <si>
    <t>21111181412124E223000E027022106200L115A2741</t>
  </si>
  <si>
    <t>21111181412124E226000E027022106210L115A2231</t>
  </si>
  <si>
    <t>21111181412124E222000E027022106180L115A3981</t>
  </si>
  <si>
    <t>21111181412124E222000E027022106180L115A3982</t>
  </si>
  <si>
    <t>21111181412124E223000E027022106200L115A3981</t>
  </si>
  <si>
    <t>21111181412124E223000E027022106200L115A3982</t>
  </si>
  <si>
    <t>21111181412124E226000E027022106210L115A3981</t>
  </si>
  <si>
    <t>21111181412124E226000E027022106210L115A3982</t>
  </si>
  <si>
    <t>21111181412124E222000E027022106180L115A4111</t>
  </si>
  <si>
    <t>21111181412124E223000E027022106200L115A4111</t>
  </si>
  <si>
    <t>21111181412124E226000E027022106210L115A4111</t>
  </si>
  <si>
    <t>15 - SECRETARÍA PARTICULAR</t>
  </si>
  <si>
    <t>21111181512124C215000E025000906090L115A1321</t>
  </si>
  <si>
    <t>21111181512124C215000E025000906090L115A1412</t>
  </si>
  <si>
    <t>21111181512124C215000E025000906090L115A1421</t>
  </si>
  <si>
    <t>21111181512124C215000E025000906090L115A1611</t>
  </si>
  <si>
    <t>21111181512124C215000E025000906090L115A1322</t>
  </si>
  <si>
    <t>21111181512124C215000E025000906090L115A1347</t>
  </si>
  <si>
    <t>21111181512124C215000E025000906090L115A1131</t>
  </si>
  <si>
    <t>21111181512124C215000E025000906090L115A1346</t>
  </si>
  <si>
    <t>21111181512124C215000E025000906090L115A1413</t>
  </si>
  <si>
    <t>2111118151</t>
  </si>
  <si>
    <t>21111181512124C215000E025000906090L115A2211</t>
  </si>
  <si>
    <t>21111181512124C215000E025000906090L115A2961</t>
  </si>
  <si>
    <t>21111181512124C215000E025000906090L115A3821</t>
  </si>
  <si>
    <t>21111181512124C215000E025000906090L115A3981</t>
  </si>
  <si>
    <t>21111181512124C215000E025000906090L115A3982</t>
  </si>
  <si>
    <t>21111181512124C215000E025000906090L115A4111</t>
  </si>
  <si>
    <t>16 - UNIDAD DE COMUNICACIÓN SOCIAL</t>
  </si>
  <si>
    <t>21111181612124C216000E025000906100L115A1321</t>
  </si>
  <si>
    <t>21111181612124C216000E025000906100L115A1412</t>
  </si>
  <si>
    <t>21111181612124C216000E025000906100L115A1131</t>
  </si>
  <si>
    <t>21111181612124C216000E025000906100L115A1421</t>
  </si>
  <si>
    <t>21111181612124C216000E025000906100L115A1322</t>
  </si>
  <si>
    <t>21111181612124C216000E025000906100L115A1413</t>
  </si>
  <si>
    <t>21111181612124C216000E025000906100L115A1346</t>
  </si>
  <si>
    <t>21111181612124C216000E025000906100L115A1347</t>
  </si>
  <si>
    <t>21111181612124C216000E025000906100L115A3611</t>
  </si>
  <si>
    <t>21111181612124C216000E025000906100L115A3981</t>
  </si>
  <si>
    <t>21111181612124C216000E025000906100L115A3982</t>
  </si>
  <si>
    <t>21111181612124C216000E025000906100L115A4111</t>
  </si>
  <si>
    <t>17 - UNIDAD DE TRANSPARENCIA</t>
  </si>
  <si>
    <t>21111181712124D217000E027000906220L115A1321</t>
  </si>
  <si>
    <t>21111181712124D217000E027000906220L115A1347</t>
  </si>
  <si>
    <t>21111181712124D217000E027000906220L115A1412</t>
  </si>
  <si>
    <t>21111181712124D217000E027000906220L115A1346</t>
  </si>
  <si>
    <t>21111181712124D217000E027000906220L115A1413</t>
  </si>
  <si>
    <t>21111181712124D217000E027000906220L115A1421</t>
  </si>
  <si>
    <t>21111181712124D217000E027000906220L115A1322</t>
  </si>
  <si>
    <t>21111181712124D217000E027000906220L115A1132</t>
  </si>
  <si>
    <t>21111181712124D217000E027000906220L115A2711</t>
  </si>
  <si>
    <t>21111181712124D217000E027000906220L115A3981</t>
  </si>
  <si>
    <t>21111181712124D217000E027000906220L115A3982</t>
  </si>
  <si>
    <t>21111181712124D217000E027000906220L115A4111</t>
  </si>
  <si>
    <t>TOTAL:</t>
  </si>
  <si>
    <t xml:space="preserve">ANALITICO DEL EJERCICIO DEL PRESUPUESTO
01/01/2019 AL 31/03/2019
PERIODO </t>
  </si>
  <si>
    <t xml:space="preserve">ANALITICO DEL EJERCICIO DEL PRESUPUESTO
01/04/2019 AL 30/06/2019
PERIODO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</si>
  <si>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</si>
  <si>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Capitulo 1000</t>
  </si>
  <si>
    <t>Capitulo 2000</t>
  </si>
  <si>
    <t>Capitulo 3000</t>
  </si>
  <si>
    <t>Capitulo 4000</t>
  </si>
  <si>
    <t>Capitulo 8000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</si>
</sst>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80A]#,##0.00;\(#,##0.00\)"/>
  </numFmts>
  <fonts count="45">
    <font>
      <sz val="10"/>
      <name val="Arial"/>
      <family val="0"/>
    </font>
    <font>
      <b/>
      <sz val="11.95"/>
      <color indexed="8"/>
      <name val="Courier New"/>
      <family val="0"/>
    </font>
    <font>
      <b/>
      <sz val="8"/>
      <color indexed="8"/>
      <name val="Arial"/>
      <family val="0"/>
    </font>
    <font>
      <b/>
      <sz val="7"/>
      <color indexed="10"/>
      <name val="Courier New"/>
      <family val="0"/>
    </font>
    <font>
      <b/>
      <sz val="6.8"/>
      <color indexed="10"/>
      <name val="Courier New"/>
      <family val="0"/>
    </font>
    <font>
      <sz val="5.5"/>
      <color indexed="8"/>
      <name val="Courier New"/>
      <family val="0"/>
    </font>
    <font>
      <b/>
      <sz val="5.5"/>
      <color indexed="8"/>
      <name val="Courier New"/>
      <family val="0"/>
    </font>
    <font>
      <sz val="5.3"/>
      <color indexed="8"/>
      <name val="Courier New"/>
      <family val="0"/>
    </font>
    <font>
      <sz val="5.5"/>
      <color indexed="15"/>
      <name val="Courier New"/>
      <family val="0"/>
    </font>
    <font>
      <b/>
      <sz val="5.5"/>
      <color indexed="10"/>
      <name val="Courier New"/>
      <family val="0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dotted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>
        <color indexed="63"/>
      </right>
      <top style="dotted">
        <color indexed="12"/>
      </top>
      <bottom style="dotted">
        <color indexed="12"/>
      </bottom>
    </border>
    <border>
      <left style="dotted">
        <color indexed="12"/>
      </left>
      <right>
        <color indexed="63"/>
      </right>
      <top style="dotted">
        <color indexed="12"/>
      </top>
      <bottom style="dotted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4" fillId="33" borderId="0" xfId="0" applyFont="1" applyFill="1" applyAlignment="1" applyProtection="1">
      <alignment horizontal="center" vertical="center" wrapText="1" readingOrder="1"/>
      <protection locked="0"/>
    </xf>
    <xf numFmtId="186" fontId="6" fillId="34" borderId="15" xfId="0" applyNumberFormat="1" applyFont="1" applyFill="1" applyBorder="1" applyAlignment="1" applyProtection="1">
      <alignment vertical="center" wrapText="1" readingOrder="1"/>
      <protection locked="0"/>
    </xf>
    <xf numFmtId="186" fontId="6" fillId="35" borderId="15" xfId="0" applyNumberFormat="1" applyFont="1" applyFill="1" applyBorder="1" applyAlignment="1" applyProtection="1">
      <alignment vertical="center" wrapText="1" readingOrder="1"/>
      <protection locked="0"/>
    </xf>
    <xf numFmtId="186" fontId="6" fillId="36" borderId="15" xfId="0" applyNumberFormat="1" applyFont="1" applyFill="1" applyBorder="1" applyAlignment="1" applyProtection="1">
      <alignment vertical="center" wrapText="1" readingOrder="1"/>
      <protection locked="0"/>
    </xf>
    <xf numFmtId="0" fontId="5" fillId="37" borderId="15" xfId="0" applyFont="1" applyFill="1" applyBorder="1" applyAlignment="1" applyProtection="1">
      <alignment horizontal="center" vertical="center" wrapText="1" readingOrder="1"/>
      <protection locked="0"/>
    </xf>
    <xf numFmtId="0" fontId="5" fillId="37" borderId="15" xfId="0" applyFont="1" applyFill="1" applyBorder="1" applyAlignment="1" applyProtection="1">
      <alignment vertical="center" wrapText="1" readingOrder="1"/>
      <protection locked="0"/>
    </xf>
    <xf numFmtId="186" fontId="8" fillId="37" borderId="15" xfId="0" applyNumberFormat="1" applyFont="1" applyFill="1" applyBorder="1" applyAlignment="1" applyProtection="1">
      <alignment vertical="center" wrapText="1" readingOrder="1"/>
      <protection locked="0"/>
    </xf>
    <xf numFmtId="186" fontId="5" fillId="37" borderId="15" xfId="0" applyNumberFormat="1" applyFont="1" applyFill="1" applyBorder="1" applyAlignment="1" applyProtection="1">
      <alignment vertical="center" wrapText="1" readingOrder="1"/>
      <protection locked="0"/>
    </xf>
    <xf numFmtId="0" fontId="5" fillId="38" borderId="15" xfId="0" applyFont="1" applyFill="1" applyBorder="1" applyAlignment="1" applyProtection="1">
      <alignment horizontal="center" vertical="center" wrapText="1" readingOrder="1"/>
      <protection locked="0"/>
    </xf>
    <xf numFmtId="0" fontId="5" fillId="38" borderId="15" xfId="0" applyFont="1" applyFill="1" applyBorder="1" applyAlignment="1" applyProtection="1">
      <alignment vertical="center" wrapText="1" readingOrder="1"/>
      <protection locked="0"/>
    </xf>
    <xf numFmtId="186" fontId="8" fillId="38" borderId="15" xfId="0" applyNumberFormat="1" applyFont="1" applyFill="1" applyBorder="1" applyAlignment="1" applyProtection="1">
      <alignment vertical="center" wrapText="1" readingOrder="1"/>
      <protection locked="0"/>
    </xf>
    <xf numFmtId="186" fontId="5" fillId="38" borderId="15" xfId="0" applyNumberFormat="1" applyFont="1" applyFill="1" applyBorder="1" applyAlignment="1" applyProtection="1">
      <alignment vertical="center" wrapText="1" readingOrder="1"/>
      <protection locked="0"/>
    </xf>
    <xf numFmtId="186" fontId="9" fillId="33" borderId="0" xfId="0" applyNumberFormat="1" applyFont="1" applyFill="1" applyAlignment="1" applyProtection="1">
      <alignment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7" fillId="37" borderId="15" xfId="0" applyFont="1" applyFill="1" applyBorder="1" applyAlignment="1" applyProtection="1">
      <alignment horizontal="left" vertical="center" wrapText="1" readingOrder="1"/>
      <protection locked="0"/>
    </xf>
    <xf numFmtId="0" fontId="7" fillId="38" borderId="15" xfId="0" applyFont="1" applyFill="1" applyBorder="1" applyAlignment="1" applyProtection="1">
      <alignment horizontal="left" vertical="center" wrapText="1" readingOrder="1"/>
      <protection locked="0"/>
    </xf>
    <xf numFmtId="0" fontId="5" fillId="36" borderId="15" xfId="0" applyFont="1" applyFill="1" applyBorder="1" applyAlignment="1" applyProtection="1">
      <alignment vertical="center" wrapText="1" readingOrder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186" fontId="5" fillId="36" borderId="15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0" fontId="5" fillId="37" borderId="16" xfId="0" applyFont="1" applyFill="1" applyBorder="1" applyAlignment="1" applyProtection="1">
      <alignment vertical="center" wrapText="1" readingOrder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5" fillId="34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7" fillId="37" borderId="15" xfId="0" applyFont="1" applyFill="1" applyBorder="1" applyAlignment="1" applyProtection="1">
      <alignment horizontal="left" vertical="center" wrapText="1" readingOrder="1"/>
      <protection locked="0"/>
    </xf>
    <xf numFmtId="0" fontId="7" fillId="38" borderId="15" xfId="0" applyFont="1" applyFill="1" applyBorder="1" applyAlignment="1" applyProtection="1">
      <alignment horizontal="left" vertical="center" wrapText="1" readingOrder="1"/>
      <protection locked="0"/>
    </xf>
    <xf numFmtId="0" fontId="5" fillId="35" borderId="15" xfId="0" applyFont="1" applyFill="1" applyBorder="1" applyAlignment="1" applyProtection="1">
      <alignment horizontal="left" vertical="center" wrapText="1" readingOrder="1"/>
      <protection locked="0"/>
    </xf>
    <xf numFmtId="0" fontId="6" fillId="36" borderId="15" xfId="0" applyFont="1" applyFill="1" applyBorder="1" applyAlignment="1" applyProtection="1">
      <alignment vertical="center" wrapText="1" readingOrder="1"/>
      <protection locked="0"/>
    </xf>
    <xf numFmtId="0" fontId="9" fillId="33" borderId="0" xfId="0" applyFont="1" applyFill="1" applyAlignment="1" applyProtection="1">
      <alignment horizontal="right" vertical="center" wrapText="1" readingOrder="1"/>
      <protection locked="0"/>
    </xf>
    <xf numFmtId="0" fontId="6" fillId="36" borderId="18" xfId="0" applyFont="1" applyFill="1" applyBorder="1" applyAlignment="1" applyProtection="1">
      <alignment horizontal="left" vertical="center" wrapText="1" readingOrder="1"/>
      <protection locked="0"/>
    </xf>
    <xf numFmtId="0" fontId="6" fillId="36" borderId="17" xfId="0" applyFont="1" applyFill="1" applyBorder="1" applyAlignment="1" applyProtection="1">
      <alignment horizontal="left" vertical="center" wrapText="1" readingOrder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5" fillId="36" borderId="15" xfId="0" applyFont="1" applyFill="1" applyBorder="1" applyAlignment="1" applyProtection="1">
      <alignment vertical="center" wrapText="1" readingOrder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7" fillId="39" borderId="15" xfId="0" applyFont="1" applyFill="1" applyBorder="1" applyAlignment="1" applyProtection="1">
      <alignment horizontal="left" vertical="center" wrapText="1" readingOrder="1"/>
      <protection locked="0"/>
    </xf>
    <xf numFmtId="0" fontId="0" fillId="40" borderId="17" xfId="0" applyFill="1" applyBorder="1" applyAlignment="1" applyProtection="1">
      <alignment vertical="top" wrapText="1"/>
      <protection locked="0"/>
    </xf>
    <xf numFmtId="0" fontId="0" fillId="40" borderId="16" xfId="0" applyFill="1" applyBorder="1" applyAlignment="1" applyProtection="1">
      <alignment vertical="top" wrapText="1"/>
      <protection locked="0"/>
    </xf>
    <xf numFmtId="0" fontId="7" fillId="37" borderId="18" xfId="0" applyFont="1" applyFill="1" applyBorder="1" applyAlignment="1" applyProtection="1">
      <alignment horizontal="center" vertical="center" wrapText="1" readingOrder="1"/>
      <protection locked="0"/>
    </xf>
    <xf numFmtId="0" fontId="7" fillId="37" borderId="17" xfId="0" applyFont="1" applyFill="1" applyBorder="1" applyAlignment="1" applyProtection="1">
      <alignment horizontal="center" vertical="center" wrapText="1" readingOrder="1"/>
      <protection locked="0"/>
    </xf>
    <xf numFmtId="0" fontId="7" fillId="37" borderId="16" xfId="0" applyFont="1" applyFill="1" applyBorder="1" applyAlignment="1" applyProtection="1">
      <alignment horizontal="center" vertical="center" wrapText="1" readingOrder="1"/>
      <protection locked="0"/>
    </xf>
    <xf numFmtId="0" fontId="7" fillId="37" borderId="18" xfId="0" applyFont="1" applyFill="1" applyBorder="1" applyAlignment="1" applyProtection="1">
      <alignment horizontal="left" vertical="center" wrapText="1" readingOrder="1"/>
      <protection locked="0"/>
    </xf>
    <xf numFmtId="0" fontId="7" fillId="37" borderId="17" xfId="0" applyFont="1" applyFill="1" applyBorder="1" applyAlignment="1" applyProtection="1">
      <alignment horizontal="left" vertical="center" wrapText="1" readingOrder="1"/>
      <protection locked="0"/>
    </xf>
    <xf numFmtId="0" fontId="7" fillId="37" borderId="16" xfId="0" applyFont="1" applyFill="1" applyBorder="1" applyAlignment="1" applyProtection="1">
      <alignment horizontal="left" vertical="center" wrapText="1" readingOrder="1"/>
      <protection locked="0"/>
    </xf>
    <xf numFmtId="0" fontId="7" fillId="38" borderId="15" xfId="0" applyFont="1" applyFill="1" applyBorder="1" applyAlignment="1" applyProtection="1">
      <alignment horizontal="left" vertical="center" wrapText="1" readingOrder="1"/>
      <protection locked="0"/>
    </xf>
    <xf numFmtId="0" fontId="7" fillId="37" borderId="15" xfId="0" applyFont="1" applyFill="1" applyBorder="1" applyAlignment="1" applyProtection="1">
      <alignment horizontal="left" vertical="center" wrapText="1" readingOrder="1"/>
      <protection locked="0"/>
    </xf>
    <xf numFmtId="0" fontId="7" fillId="41" borderId="15" xfId="0" applyFont="1" applyFill="1" applyBorder="1" applyAlignment="1" applyProtection="1">
      <alignment horizontal="left" vertical="center" wrapText="1" readingOrder="1"/>
      <protection locked="0"/>
    </xf>
    <xf numFmtId="0" fontId="0" fillId="42" borderId="17" xfId="0" applyFill="1" applyBorder="1" applyAlignment="1" applyProtection="1">
      <alignment vertical="top" wrapText="1"/>
      <protection locked="0"/>
    </xf>
    <xf numFmtId="0" fontId="0" fillId="42" borderId="16" xfId="0" applyFill="1" applyBorder="1" applyAlignment="1" applyProtection="1">
      <alignment vertical="top" wrapText="1"/>
      <protection locked="0"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3BB7C"/>
      <rgbColor rgb="00FFFFFF"/>
      <rgbColor rgb="00C8C8C8"/>
      <rgbColor rgb="00D3D3D3"/>
      <rgbColor rgb="00D2D2D2"/>
      <rgbColor rgb="00DCDCDC"/>
      <rgbColor rgb="00000000"/>
      <rgbColor rgb="00F5F5F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533400</xdr:colOff>
      <xdr:row>7</xdr:row>
      <xdr:rowOff>200025</xdr:rowOff>
    </xdr:to>
    <xdr:pic>
      <xdr:nvPicPr>
        <xdr:cNvPr id="1" name="Picture 0" descr="62a000b0-456a-4b18-ba78-b69a6a59c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495300</xdr:colOff>
      <xdr:row>7</xdr:row>
      <xdr:rowOff>200025</xdr:rowOff>
    </xdr:to>
    <xdr:pic>
      <xdr:nvPicPr>
        <xdr:cNvPr id="2" name="Picture 1" descr="e8c4791dd83246a5ab4c335e14557a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123825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533400</xdr:colOff>
      <xdr:row>7</xdr:row>
      <xdr:rowOff>200025</xdr:rowOff>
    </xdr:to>
    <xdr:pic>
      <xdr:nvPicPr>
        <xdr:cNvPr id="1" name="Picture 0" descr="62a000b0-456a-4b18-ba78-b69a6a59c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495300</xdr:colOff>
      <xdr:row>7</xdr:row>
      <xdr:rowOff>200025</xdr:rowOff>
    </xdr:to>
    <xdr:pic>
      <xdr:nvPicPr>
        <xdr:cNvPr id="2" name="Picture 1" descr="66d7eb90c1964597b9e689d1b5e32d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01450" y="123825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533400</xdr:colOff>
      <xdr:row>7</xdr:row>
      <xdr:rowOff>200025</xdr:rowOff>
    </xdr:to>
    <xdr:pic>
      <xdr:nvPicPr>
        <xdr:cNvPr id="1" name="Picture 0" descr="62a000b0-456a-4b18-ba78-b69a6a59c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495300</xdr:colOff>
      <xdr:row>7</xdr:row>
      <xdr:rowOff>200025</xdr:rowOff>
    </xdr:to>
    <xdr:pic>
      <xdr:nvPicPr>
        <xdr:cNvPr id="2" name="Picture 1" descr="e8c4791dd83246a5ab4c335e14557a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123825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0"/>
  <sheetViews>
    <sheetView showGridLines="0" zoomScale="160" zoomScaleNormal="160" zoomScalePageLayoutView="0" workbookViewId="0" topLeftCell="A1">
      <pane ySplit="11" topLeftCell="A619" activePane="bottomLeft" state="frozen"/>
      <selection pane="topLeft" activeCell="A1" sqref="A1"/>
      <selection pane="bottomLeft" activeCell="B353" sqref="B353:E353"/>
    </sheetView>
  </sheetViews>
  <sheetFormatPr defaultColWidth="9.140625" defaultRowHeight="12.75"/>
  <cols>
    <col min="1" max="1" width="2.00390625" style="0" customWidth="1"/>
    <col min="2" max="2" width="1.1484375" style="0" customWidth="1"/>
    <col min="3" max="3" width="8.140625" style="0" customWidth="1"/>
    <col min="4" max="4" width="2.57421875" style="0" customWidth="1"/>
    <col min="5" max="5" width="23.00390625" style="0" customWidth="1"/>
    <col min="6" max="6" width="24.140625" style="0" customWidth="1"/>
    <col min="7" max="14" width="10.140625" style="0" customWidth="1"/>
    <col min="15" max="15" width="14.28125" style="0" customWidth="1"/>
  </cols>
  <sheetData>
    <row r="1" spans="1:15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3"/>
      <c r="C2" s="29"/>
      <c r="E2" s="33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0" customHeight="1" hidden="1">
      <c r="A3" s="3"/>
      <c r="C3" s="29"/>
      <c r="O3" s="29"/>
    </row>
    <row r="4" spans="1:15" ht="10.5" customHeight="1">
      <c r="A4" s="3"/>
      <c r="C4" s="29"/>
      <c r="E4" s="34" t="s">
        <v>1</v>
      </c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.5" customHeight="1">
      <c r="A5" s="3"/>
      <c r="C5" s="29"/>
      <c r="O5" s="29"/>
    </row>
    <row r="6" spans="1:15" ht="9.75" customHeight="1">
      <c r="A6" s="3"/>
      <c r="C6" s="29"/>
      <c r="E6" s="34" t="s">
        <v>2</v>
      </c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6" customHeight="1">
      <c r="A7" s="3"/>
      <c r="C7" s="29"/>
      <c r="O7" s="29"/>
    </row>
    <row r="8" spans="1:15" ht="15.75" customHeight="1">
      <c r="A8" s="3"/>
      <c r="C8" s="29"/>
      <c r="E8" s="34" t="s">
        <v>3</v>
      </c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4" ht="12.75">
      <c r="A9" s="3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5" ht="11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ht="16.5" customHeight="1"/>
    <row r="12" spans="1:15" ht="19.5">
      <c r="A12" s="28" t="s">
        <v>4</v>
      </c>
      <c r="B12" s="29"/>
      <c r="C12" s="29"/>
      <c r="D12" s="29"/>
      <c r="E12" s="29"/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  <c r="N12" s="6" t="s">
        <v>13</v>
      </c>
      <c r="O12" s="7" t="s">
        <v>14</v>
      </c>
    </row>
    <row r="13" spans="1:15" ht="12.75">
      <c r="A13" s="30" t="s">
        <v>15</v>
      </c>
      <c r="B13" s="31"/>
      <c r="C13" s="31"/>
      <c r="D13" s="31"/>
      <c r="E13" s="31"/>
      <c r="F13" s="32"/>
      <c r="G13" s="8">
        <v>22255407</v>
      </c>
      <c r="H13" s="8">
        <v>1429360.83</v>
      </c>
      <c r="I13" s="8">
        <v>1038292.84</v>
      </c>
      <c r="J13" s="8">
        <v>22646474.99</v>
      </c>
      <c r="K13" s="8">
        <v>41283488.69</v>
      </c>
      <c r="L13" s="8">
        <v>19973765.75</v>
      </c>
      <c r="M13" s="8">
        <v>19973765.75</v>
      </c>
      <c r="N13" s="8">
        <v>19905677.01</v>
      </c>
      <c r="O13" s="8">
        <v>0</v>
      </c>
    </row>
    <row r="14" spans="1:15" ht="12.75">
      <c r="A14" s="37" t="s">
        <v>16</v>
      </c>
      <c r="B14" s="31"/>
      <c r="C14" s="31"/>
      <c r="D14" s="31"/>
      <c r="E14" s="31"/>
      <c r="F14" s="32"/>
      <c r="G14" s="9">
        <v>1533427</v>
      </c>
      <c r="H14" s="9">
        <v>151555.65</v>
      </c>
      <c r="I14" s="9">
        <v>299054</v>
      </c>
      <c r="J14" s="9">
        <v>1385928.65</v>
      </c>
      <c r="K14" s="9">
        <v>2554310.11</v>
      </c>
      <c r="L14" s="9">
        <v>908015.45</v>
      </c>
      <c r="M14" s="9">
        <v>908015.45</v>
      </c>
      <c r="N14" s="9">
        <v>904455.92</v>
      </c>
      <c r="O14" s="9">
        <v>0</v>
      </c>
    </row>
    <row r="15" spans="1:15" ht="12.75">
      <c r="A15" s="38" t="s">
        <v>17</v>
      </c>
      <c r="B15" s="31"/>
      <c r="C15" s="31"/>
      <c r="D15" s="31"/>
      <c r="E15" s="31"/>
      <c r="F15" s="32"/>
      <c r="G15" s="10">
        <v>1022461</v>
      </c>
      <c r="H15" s="10">
        <v>0</v>
      </c>
      <c r="I15" s="10">
        <v>0</v>
      </c>
      <c r="J15" s="10">
        <v>1022461</v>
      </c>
      <c r="K15" s="10">
        <v>2129873.31</v>
      </c>
      <c r="L15" s="10">
        <v>636623.98</v>
      </c>
      <c r="M15" s="10">
        <v>636623.98</v>
      </c>
      <c r="N15" s="10">
        <v>636623.98</v>
      </c>
      <c r="O15" s="10">
        <v>0</v>
      </c>
    </row>
    <row r="16" spans="1:15" ht="12.75">
      <c r="A16" s="11"/>
      <c r="B16" s="35" t="s">
        <v>18</v>
      </c>
      <c r="C16" s="31"/>
      <c r="D16" s="31"/>
      <c r="E16" s="32"/>
      <c r="F16" s="12" t="s">
        <v>19</v>
      </c>
      <c r="G16" s="13">
        <v>5680</v>
      </c>
      <c r="H16" s="14">
        <v>0</v>
      </c>
      <c r="I16" s="14">
        <v>0</v>
      </c>
      <c r="J16" s="13">
        <v>5680</v>
      </c>
      <c r="K16" s="13">
        <v>5992</v>
      </c>
      <c r="L16" s="13">
        <v>400</v>
      </c>
      <c r="M16" s="13">
        <v>400</v>
      </c>
      <c r="N16" s="13">
        <v>400</v>
      </c>
      <c r="O16" s="13">
        <v>0</v>
      </c>
    </row>
    <row r="17" spans="1:15" ht="12.75">
      <c r="A17" s="15"/>
      <c r="B17" s="36" t="s">
        <v>20</v>
      </c>
      <c r="C17" s="31"/>
      <c r="D17" s="31"/>
      <c r="E17" s="32"/>
      <c r="F17" s="16" t="s">
        <v>21</v>
      </c>
      <c r="G17" s="17">
        <v>91670</v>
      </c>
      <c r="H17" s="18">
        <v>0</v>
      </c>
      <c r="I17" s="18">
        <v>0</v>
      </c>
      <c r="J17" s="17">
        <v>91670</v>
      </c>
      <c r="K17" s="17">
        <v>177505.31</v>
      </c>
      <c r="L17" s="17">
        <v>52448.91</v>
      </c>
      <c r="M17" s="17">
        <v>52448.91</v>
      </c>
      <c r="N17" s="17">
        <v>52448.91</v>
      </c>
      <c r="O17" s="17">
        <v>0</v>
      </c>
    </row>
    <row r="18" spans="1:15" ht="15">
      <c r="A18" s="11"/>
      <c r="B18" s="35" t="s">
        <v>22</v>
      </c>
      <c r="C18" s="31"/>
      <c r="D18" s="31"/>
      <c r="E18" s="32"/>
      <c r="F18" s="12" t="s">
        <v>23</v>
      </c>
      <c r="G18" s="13">
        <v>16000</v>
      </c>
      <c r="H18" s="14">
        <v>0</v>
      </c>
      <c r="I18" s="14">
        <v>0</v>
      </c>
      <c r="J18" s="13">
        <v>16000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ht="12.75">
      <c r="A19" s="15"/>
      <c r="B19" s="36" t="s">
        <v>24</v>
      </c>
      <c r="C19" s="31"/>
      <c r="D19" s="31"/>
      <c r="E19" s="32"/>
      <c r="F19" s="16" t="s">
        <v>25</v>
      </c>
      <c r="G19" s="17">
        <v>646602</v>
      </c>
      <c r="H19" s="18">
        <v>0</v>
      </c>
      <c r="I19" s="18">
        <v>0</v>
      </c>
      <c r="J19" s="17">
        <v>646602</v>
      </c>
      <c r="K19" s="17">
        <v>1293204</v>
      </c>
      <c r="L19" s="17">
        <v>490059.17</v>
      </c>
      <c r="M19" s="17">
        <v>490059.17</v>
      </c>
      <c r="N19" s="17">
        <v>490059.17</v>
      </c>
      <c r="O19" s="17">
        <v>0</v>
      </c>
    </row>
    <row r="20" spans="1:15" ht="15">
      <c r="A20" s="11"/>
      <c r="B20" s="35" t="s">
        <v>26</v>
      </c>
      <c r="C20" s="31"/>
      <c r="D20" s="31"/>
      <c r="E20" s="32"/>
      <c r="F20" s="12" t="s">
        <v>27</v>
      </c>
      <c r="G20" s="13">
        <v>816</v>
      </c>
      <c r="H20" s="14">
        <v>0</v>
      </c>
      <c r="I20" s="14">
        <v>0</v>
      </c>
      <c r="J20" s="13">
        <v>816</v>
      </c>
      <c r="K20" s="13">
        <v>1632</v>
      </c>
      <c r="L20" s="13">
        <v>68</v>
      </c>
      <c r="M20" s="13">
        <v>68</v>
      </c>
      <c r="N20" s="13">
        <v>68</v>
      </c>
      <c r="O20" s="13">
        <v>0</v>
      </c>
    </row>
    <row r="21" spans="1:15" ht="12.75">
      <c r="A21" s="15"/>
      <c r="B21" s="36" t="s">
        <v>28</v>
      </c>
      <c r="C21" s="31"/>
      <c r="D21" s="31"/>
      <c r="E21" s="32"/>
      <c r="F21" s="16" t="s">
        <v>29</v>
      </c>
      <c r="G21" s="17">
        <v>0</v>
      </c>
      <c r="H21" s="18">
        <v>0</v>
      </c>
      <c r="I21" s="18">
        <v>0</v>
      </c>
      <c r="J21" s="17">
        <v>0</v>
      </c>
      <c r="K21" s="17">
        <v>168154</v>
      </c>
      <c r="L21" s="17">
        <v>0</v>
      </c>
      <c r="M21" s="17">
        <v>0</v>
      </c>
      <c r="N21" s="17">
        <v>0</v>
      </c>
      <c r="O21" s="17">
        <v>0</v>
      </c>
    </row>
    <row r="22" spans="1:15" ht="15">
      <c r="A22" s="11"/>
      <c r="B22" s="35" t="s">
        <v>30</v>
      </c>
      <c r="C22" s="31"/>
      <c r="D22" s="31"/>
      <c r="E22" s="32"/>
      <c r="F22" s="12" t="s">
        <v>31</v>
      </c>
      <c r="G22" s="13">
        <v>20000</v>
      </c>
      <c r="H22" s="14">
        <v>0</v>
      </c>
      <c r="I22" s="14">
        <v>0</v>
      </c>
      <c r="J22" s="13">
        <v>20000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ht="12.75">
      <c r="A23" s="15"/>
      <c r="B23" s="36" t="s">
        <v>32</v>
      </c>
      <c r="C23" s="31"/>
      <c r="D23" s="31"/>
      <c r="E23" s="32"/>
      <c r="F23" s="16" t="s">
        <v>33</v>
      </c>
      <c r="G23" s="17">
        <v>14947</v>
      </c>
      <c r="H23" s="18">
        <v>0</v>
      </c>
      <c r="I23" s="18">
        <v>0</v>
      </c>
      <c r="J23" s="17">
        <v>14947</v>
      </c>
      <c r="K23" s="17">
        <v>29894</v>
      </c>
      <c r="L23" s="17">
        <v>8140.47</v>
      </c>
      <c r="M23" s="17">
        <v>8140.47</v>
      </c>
      <c r="N23" s="17">
        <v>8140.47</v>
      </c>
      <c r="O23" s="17">
        <v>0</v>
      </c>
    </row>
    <row r="24" spans="1:15" ht="12.75">
      <c r="A24" s="11"/>
      <c r="B24" s="35" t="s">
        <v>34</v>
      </c>
      <c r="C24" s="31"/>
      <c r="D24" s="31"/>
      <c r="E24" s="32"/>
      <c r="F24" s="12" t="s">
        <v>35</v>
      </c>
      <c r="G24" s="13">
        <v>90000</v>
      </c>
      <c r="H24" s="14">
        <v>0</v>
      </c>
      <c r="I24" s="14">
        <v>0</v>
      </c>
      <c r="J24" s="13">
        <v>90000</v>
      </c>
      <c r="K24" s="13">
        <v>180000</v>
      </c>
      <c r="L24" s="13">
        <v>0</v>
      </c>
      <c r="M24" s="13">
        <v>0</v>
      </c>
      <c r="N24" s="13">
        <v>0</v>
      </c>
      <c r="O24" s="13">
        <v>0</v>
      </c>
    </row>
    <row r="25" spans="1:15" ht="12.75">
      <c r="A25" s="15"/>
      <c r="B25" s="36" t="s">
        <v>36</v>
      </c>
      <c r="C25" s="31"/>
      <c r="D25" s="31"/>
      <c r="E25" s="32"/>
      <c r="F25" s="16" t="s">
        <v>37</v>
      </c>
      <c r="G25" s="17">
        <v>25200</v>
      </c>
      <c r="H25" s="18">
        <v>0</v>
      </c>
      <c r="I25" s="18">
        <v>0</v>
      </c>
      <c r="J25" s="17">
        <v>25200</v>
      </c>
      <c r="K25" s="17">
        <v>50400</v>
      </c>
      <c r="L25" s="17">
        <v>13650</v>
      </c>
      <c r="M25" s="17">
        <v>13650</v>
      </c>
      <c r="N25" s="17">
        <v>13650</v>
      </c>
      <c r="O25" s="17">
        <v>0</v>
      </c>
    </row>
    <row r="26" spans="1:15" ht="12.75">
      <c r="A26" s="11"/>
      <c r="B26" s="35" t="s">
        <v>38</v>
      </c>
      <c r="C26" s="31"/>
      <c r="D26" s="31"/>
      <c r="E26" s="32"/>
      <c r="F26" s="12" t="s">
        <v>39</v>
      </c>
      <c r="G26" s="13">
        <v>30450</v>
      </c>
      <c r="H26" s="14">
        <v>0</v>
      </c>
      <c r="I26" s="14">
        <v>0</v>
      </c>
      <c r="J26" s="13">
        <v>30450</v>
      </c>
      <c r="K26" s="13">
        <v>60900</v>
      </c>
      <c r="L26" s="13">
        <v>19002.41</v>
      </c>
      <c r="M26" s="13">
        <v>19002.41</v>
      </c>
      <c r="N26" s="13">
        <v>19002.41</v>
      </c>
      <c r="O26" s="13">
        <v>0</v>
      </c>
    </row>
    <row r="27" spans="1:15" ht="12.75">
      <c r="A27" s="15"/>
      <c r="B27" s="36" t="s">
        <v>40</v>
      </c>
      <c r="C27" s="31"/>
      <c r="D27" s="31"/>
      <c r="E27" s="32"/>
      <c r="F27" s="16" t="s">
        <v>41</v>
      </c>
      <c r="G27" s="17">
        <v>81096</v>
      </c>
      <c r="H27" s="18">
        <v>0</v>
      </c>
      <c r="I27" s="18">
        <v>0</v>
      </c>
      <c r="J27" s="17">
        <v>81096</v>
      </c>
      <c r="K27" s="17">
        <v>162192</v>
      </c>
      <c r="L27" s="17">
        <v>52855.02</v>
      </c>
      <c r="M27" s="17">
        <v>52855.02</v>
      </c>
      <c r="N27" s="17">
        <v>52855.02</v>
      </c>
      <c r="O27" s="17">
        <v>0</v>
      </c>
    </row>
    <row r="28" spans="1:15" ht="12.75">
      <c r="A28" s="38" t="s">
        <v>43</v>
      </c>
      <c r="B28" s="31"/>
      <c r="C28" s="31"/>
      <c r="D28" s="31"/>
      <c r="E28" s="31"/>
      <c r="F28" s="32"/>
      <c r="G28" s="10">
        <v>392808</v>
      </c>
      <c r="H28" s="10">
        <v>151555.65</v>
      </c>
      <c r="I28" s="10">
        <v>299026.85</v>
      </c>
      <c r="J28" s="10">
        <v>245336.8</v>
      </c>
      <c r="K28" s="10">
        <v>258144.8</v>
      </c>
      <c r="L28" s="10">
        <v>225391.47</v>
      </c>
      <c r="M28" s="10">
        <v>225391.47</v>
      </c>
      <c r="N28" s="10">
        <v>221831.94</v>
      </c>
      <c r="O28" s="10">
        <v>0</v>
      </c>
    </row>
    <row r="29" spans="1:15" ht="12.75">
      <c r="A29" s="11"/>
      <c r="B29" s="35" t="s">
        <v>44</v>
      </c>
      <c r="C29" s="31"/>
      <c r="D29" s="31"/>
      <c r="E29" s="32"/>
      <c r="F29" s="12" t="s">
        <v>45</v>
      </c>
      <c r="G29" s="13">
        <v>150000</v>
      </c>
      <c r="H29" s="14">
        <v>0</v>
      </c>
      <c r="I29" s="14">
        <v>150000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5" ht="12.75">
      <c r="A30" s="15"/>
      <c r="B30" s="36" t="s">
        <v>46</v>
      </c>
      <c r="C30" s="31"/>
      <c r="D30" s="31"/>
      <c r="E30" s="32"/>
      <c r="F30" s="16" t="s">
        <v>47</v>
      </c>
      <c r="G30" s="17">
        <v>144000</v>
      </c>
      <c r="H30" s="18">
        <v>0</v>
      </c>
      <c r="I30" s="18">
        <v>56828.25</v>
      </c>
      <c r="J30" s="17">
        <v>87171.75</v>
      </c>
      <c r="K30" s="17">
        <v>73171.75</v>
      </c>
      <c r="L30" s="17">
        <v>73171.75</v>
      </c>
      <c r="M30" s="17">
        <v>73171.75</v>
      </c>
      <c r="N30" s="17">
        <v>73171.75</v>
      </c>
      <c r="O30" s="17">
        <v>0</v>
      </c>
    </row>
    <row r="31" spans="1:15" ht="12.75">
      <c r="A31" s="11"/>
      <c r="B31" s="35" t="s">
        <v>48</v>
      </c>
      <c r="C31" s="31"/>
      <c r="D31" s="31"/>
      <c r="E31" s="32"/>
      <c r="F31" s="12" t="s">
        <v>49</v>
      </c>
      <c r="G31" s="13">
        <v>24000</v>
      </c>
      <c r="H31" s="14">
        <v>0</v>
      </c>
      <c r="I31" s="14">
        <v>24000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</row>
    <row r="32" spans="1:15" ht="12.75">
      <c r="A32" s="15"/>
      <c r="B32" s="36" t="s">
        <v>50</v>
      </c>
      <c r="C32" s="31"/>
      <c r="D32" s="31"/>
      <c r="E32" s="32"/>
      <c r="F32" s="16" t="s">
        <v>51</v>
      </c>
      <c r="G32" s="17">
        <v>48000</v>
      </c>
      <c r="H32" s="18">
        <v>0</v>
      </c>
      <c r="I32" s="18">
        <v>18289.6</v>
      </c>
      <c r="J32" s="17">
        <v>29710.4</v>
      </c>
      <c r="K32" s="17">
        <v>29710.4</v>
      </c>
      <c r="L32" s="17">
        <v>29710.4</v>
      </c>
      <c r="M32" s="17">
        <v>29710.4</v>
      </c>
      <c r="N32" s="17">
        <v>29710.4</v>
      </c>
      <c r="O32" s="17">
        <v>0</v>
      </c>
    </row>
    <row r="33" spans="1:15" ht="15">
      <c r="A33" s="11"/>
      <c r="B33" s="35" t="s">
        <v>52</v>
      </c>
      <c r="C33" s="31"/>
      <c r="D33" s="31"/>
      <c r="E33" s="32"/>
      <c r="F33" s="12" t="s">
        <v>53</v>
      </c>
      <c r="G33" s="13">
        <v>6654</v>
      </c>
      <c r="H33" s="14">
        <v>0</v>
      </c>
      <c r="I33" s="14">
        <v>0</v>
      </c>
      <c r="J33" s="13">
        <v>6654</v>
      </c>
      <c r="K33" s="13">
        <v>13308</v>
      </c>
      <c r="L33" s="13">
        <v>5176.47</v>
      </c>
      <c r="M33" s="13">
        <v>5176.47</v>
      </c>
      <c r="N33" s="13">
        <v>4293.28</v>
      </c>
      <c r="O33" s="13">
        <v>0</v>
      </c>
    </row>
    <row r="34" spans="1:15" ht="12.75">
      <c r="A34" s="15"/>
      <c r="B34" s="36" t="s">
        <v>54</v>
      </c>
      <c r="C34" s="31"/>
      <c r="D34" s="31"/>
      <c r="E34" s="32"/>
      <c r="F34" s="16" t="s">
        <v>55</v>
      </c>
      <c r="G34" s="17">
        <v>20154</v>
      </c>
      <c r="H34" s="18">
        <v>0</v>
      </c>
      <c r="I34" s="18">
        <v>0</v>
      </c>
      <c r="J34" s="17">
        <v>20154</v>
      </c>
      <c r="K34" s="17">
        <v>40308</v>
      </c>
      <c r="L34" s="17">
        <v>15686.2</v>
      </c>
      <c r="M34" s="17">
        <v>15686.2</v>
      </c>
      <c r="N34" s="17">
        <v>13009.86</v>
      </c>
      <c r="O34" s="17">
        <v>0</v>
      </c>
    </row>
    <row r="35" spans="1:15" ht="12.75">
      <c r="A35" s="11"/>
      <c r="B35" s="35" t="s">
        <v>44</v>
      </c>
      <c r="C35" s="31"/>
      <c r="D35" s="31"/>
      <c r="E35" s="32"/>
      <c r="F35" s="12" t="s">
        <v>45</v>
      </c>
      <c r="G35" s="13">
        <v>0</v>
      </c>
      <c r="H35" s="14">
        <v>151555.65</v>
      </c>
      <c r="I35" s="14">
        <v>49909</v>
      </c>
      <c r="J35" s="13">
        <v>101646.65</v>
      </c>
      <c r="K35" s="13">
        <v>101646.65</v>
      </c>
      <c r="L35" s="13">
        <v>101646.65</v>
      </c>
      <c r="M35" s="13">
        <v>101646.65</v>
      </c>
      <c r="N35" s="13">
        <v>101646.65</v>
      </c>
      <c r="O35" s="13">
        <v>0</v>
      </c>
    </row>
    <row r="36" spans="1:15" ht="12.75">
      <c r="A36" s="38" t="s">
        <v>56</v>
      </c>
      <c r="B36" s="31"/>
      <c r="C36" s="31"/>
      <c r="D36" s="31"/>
      <c r="E36" s="31"/>
      <c r="F36" s="32"/>
      <c r="G36" s="10">
        <v>118158</v>
      </c>
      <c r="H36" s="10">
        <v>0</v>
      </c>
      <c r="I36" s="10">
        <v>27.15</v>
      </c>
      <c r="J36" s="10">
        <v>118130.85</v>
      </c>
      <c r="K36" s="10">
        <v>166292</v>
      </c>
      <c r="L36" s="10">
        <v>46000</v>
      </c>
      <c r="M36" s="10">
        <v>46000</v>
      </c>
      <c r="N36" s="10">
        <v>46000</v>
      </c>
      <c r="O36" s="10">
        <v>0</v>
      </c>
    </row>
    <row r="37" spans="1:15" ht="12.75">
      <c r="A37" s="15"/>
      <c r="B37" s="36" t="s">
        <v>57</v>
      </c>
      <c r="C37" s="31"/>
      <c r="D37" s="31"/>
      <c r="E37" s="32"/>
      <c r="F37" s="16" t="s">
        <v>58</v>
      </c>
      <c r="G37" s="17">
        <v>60000</v>
      </c>
      <c r="H37" s="18">
        <v>0</v>
      </c>
      <c r="I37" s="18">
        <v>27.15</v>
      </c>
      <c r="J37" s="17">
        <v>59972.85</v>
      </c>
      <c r="K37" s="17">
        <v>46000</v>
      </c>
      <c r="L37" s="17">
        <v>46000</v>
      </c>
      <c r="M37" s="17">
        <v>46000</v>
      </c>
      <c r="N37" s="17">
        <v>46000</v>
      </c>
      <c r="O37" s="17">
        <v>0</v>
      </c>
    </row>
    <row r="38" spans="1:15" ht="12.75">
      <c r="A38" s="11"/>
      <c r="B38" s="35" t="s">
        <v>59</v>
      </c>
      <c r="C38" s="31"/>
      <c r="D38" s="31"/>
      <c r="E38" s="32"/>
      <c r="F38" s="12" t="s">
        <v>60</v>
      </c>
      <c r="G38" s="13">
        <v>58158</v>
      </c>
      <c r="H38" s="14">
        <v>0</v>
      </c>
      <c r="I38" s="14">
        <v>0</v>
      </c>
      <c r="J38" s="13">
        <v>58158</v>
      </c>
      <c r="K38" s="13">
        <v>120292</v>
      </c>
      <c r="L38" s="13">
        <v>0</v>
      </c>
      <c r="M38" s="13">
        <v>0</v>
      </c>
      <c r="N38" s="13">
        <v>0</v>
      </c>
      <c r="O38" s="13">
        <v>0</v>
      </c>
    </row>
    <row r="39" spans="1:15" ht="12.75">
      <c r="A39" s="37" t="s">
        <v>61</v>
      </c>
      <c r="B39" s="31"/>
      <c r="C39" s="31"/>
      <c r="D39" s="31"/>
      <c r="E39" s="31"/>
      <c r="F39" s="32"/>
      <c r="G39" s="9">
        <v>538795</v>
      </c>
      <c r="H39" s="9">
        <v>0</v>
      </c>
      <c r="I39" s="9">
        <v>51117.06</v>
      </c>
      <c r="J39" s="9">
        <v>487677.94</v>
      </c>
      <c r="K39" s="9">
        <v>985010.83</v>
      </c>
      <c r="L39" s="9">
        <v>372117.34</v>
      </c>
      <c r="M39" s="9">
        <v>372117.34</v>
      </c>
      <c r="N39" s="9">
        <v>370240.65</v>
      </c>
      <c r="O39" s="9">
        <v>0</v>
      </c>
    </row>
    <row r="40" spans="1:15" ht="12.75">
      <c r="A40" s="38" t="s">
        <v>17</v>
      </c>
      <c r="B40" s="31"/>
      <c r="C40" s="31"/>
      <c r="D40" s="31"/>
      <c r="E40" s="31"/>
      <c r="F40" s="32"/>
      <c r="G40" s="10">
        <v>467803</v>
      </c>
      <c r="H40" s="10">
        <v>0</v>
      </c>
      <c r="I40" s="10">
        <v>0</v>
      </c>
      <c r="J40" s="10">
        <v>467803</v>
      </c>
      <c r="K40" s="10">
        <v>954302.89</v>
      </c>
      <c r="L40" s="10">
        <v>353862</v>
      </c>
      <c r="M40" s="10">
        <v>353862</v>
      </c>
      <c r="N40" s="10">
        <v>353862</v>
      </c>
      <c r="O40" s="10">
        <v>0</v>
      </c>
    </row>
    <row r="41" spans="1:15" ht="12.75">
      <c r="A41" s="15"/>
      <c r="B41" s="36" t="s">
        <v>62</v>
      </c>
      <c r="C41" s="31"/>
      <c r="D41" s="31"/>
      <c r="E41" s="32"/>
      <c r="F41" s="16" t="s">
        <v>19</v>
      </c>
      <c r="G41" s="17">
        <v>11386</v>
      </c>
      <c r="H41" s="18">
        <v>0</v>
      </c>
      <c r="I41" s="18">
        <v>0</v>
      </c>
      <c r="J41" s="17">
        <v>11386</v>
      </c>
      <c r="K41" s="17">
        <v>16990.4</v>
      </c>
      <c r="L41" s="17">
        <v>500</v>
      </c>
      <c r="M41" s="17">
        <v>500</v>
      </c>
      <c r="N41" s="17">
        <v>500</v>
      </c>
      <c r="O41" s="17">
        <v>0</v>
      </c>
    </row>
    <row r="42" spans="1:15" ht="12.75">
      <c r="A42" s="11"/>
      <c r="B42" s="35" t="s">
        <v>63</v>
      </c>
      <c r="C42" s="31"/>
      <c r="D42" s="31"/>
      <c r="E42" s="32"/>
      <c r="F42" s="12" t="s">
        <v>41</v>
      </c>
      <c r="G42" s="13">
        <v>30246</v>
      </c>
      <c r="H42" s="14">
        <v>0</v>
      </c>
      <c r="I42" s="14">
        <v>0</v>
      </c>
      <c r="J42" s="13">
        <v>30246</v>
      </c>
      <c r="K42" s="13">
        <v>60492</v>
      </c>
      <c r="L42" s="13">
        <v>33218.64</v>
      </c>
      <c r="M42" s="13">
        <v>33218.64</v>
      </c>
      <c r="N42" s="13">
        <v>33218.64</v>
      </c>
      <c r="O42" s="13">
        <v>0</v>
      </c>
    </row>
    <row r="43" spans="1:15" ht="12.75">
      <c r="A43" s="15"/>
      <c r="B43" s="36" t="s">
        <v>64</v>
      </c>
      <c r="C43" s="31"/>
      <c r="D43" s="31"/>
      <c r="E43" s="32"/>
      <c r="F43" s="16" t="s">
        <v>39</v>
      </c>
      <c r="G43" s="17">
        <v>15870</v>
      </c>
      <c r="H43" s="18">
        <v>0</v>
      </c>
      <c r="I43" s="18">
        <v>0</v>
      </c>
      <c r="J43" s="17">
        <v>15870</v>
      </c>
      <c r="K43" s="17">
        <v>31740</v>
      </c>
      <c r="L43" s="17">
        <v>14821.82</v>
      </c>
      <c r="M43" s="17">
        <v>14821.82</v>
      </c>
      <c r="N43" s="17">
        <v>14821.82</v>
      </c>
      <c r="O43" s="17">
        <v>0</v>
      </c>
    </row>
    <row r="44" spans="1:15" ht="12.75">
      <c r="A44" s="11"/>
      <c r="B44" s="35" t="s">
        <v>65</v>
      </c>
      <c r="C44" s="31"/>
      <c r="D44" s="31"/>
      <c r="E44" s="32"/>
      <c r="F44" s="12" t="s">
        <v>33</v>
      </c>
      <c r="G44" s="13">
        <v>6549</v>
      </c>
      <c r="H44" s="14">
        <v>0</v>
      </c>
      <c r="I44" s="14">
        <v>0</v>
      </c>
      <c r="J44" s="13">
        <v>6549</v>
      </c>
      <c r="K44" s="13">
        <v>13098</v>
      </c>
      <c r="L44" s="13">
        <v>4311.06</v>
      </c>
      <c r="M44" s="13">
        <v>4311.06</v>
      </c>
      <c r="N44" s="13">
        <v>4311.06</v>
      </c>
      <c r="O44" s="13">
        <v>0</v>
      </c>
    </row>
    <row r="45" spans="1:15" ht="12.75">
      <c r="A45" s="15"/>
      <c r="B45" s="36" t="s">
        <v>66</v>
      </c>
      <c r="C45" s="31"/>
      <c r="D45" s="31"/>
      <c r="E45" s="32"/>
      <c r="F45" s="16" t="s">
        <v>29</v>
      </c>
      <c r="G45" s="17">
        <v>0</v>
      </c>
      <c r="H45" s="18">
        <v>0</v>
      </c>
      <c r="I45" s="18">
        <v>0</v>
      </c>
      <c r="J45" s="17">
        <v>0</v>
      </c>
      <c r="K45" s="17">
        <v>68162</v>
      </c>
      <c r="L45" s="17">
        <v>0</v>
      </c>
      <c r="M45" s="17">
        <v>0</v>
      </c>
      <c r="N45" s="17">
        <v>0</v>
      </c>
      <c r="O45" s="17">
        <v>0</v>
      </c>
    </row>
    <row r="46" spans="1:15" ht="12.75">
      <c r="A46" s="11"/>
      <c r="B46" s="35" t="s">
        <v>67</v>
      </c>
      <c r="C46" s="31"/>
      <c r="D46" s="31"/>
      <c r="E46" s="32"/>
      <c r="F46" s="12" t="s">
        <v>35</v>
      </c>
      <c r="G46" s="13">
        <v>60000</v>
      </c>
      <c r="H46" s="14">
        <v>0</v>
      </c>
      <c r="I46" s="14">
        <v>0</v>
      </c>
      <c r="J46" s="13">
        <v>60000</v>
      </c>
      <c r="K46" s="13">
        <v>120000</v>
      </c>
      <c r="L46" s="13">
        <v>0</v>
      </c>
      <c r="M46" s="13">
        <v>0</v>
      </c>
      <c r="N46" s="13">
        <v>0</v>
      </c>
      <c r="O46" s="13">
        <v>0</v>
      </c>
    </row>
    <row r="47" spans="1:15" ht="12.75">
      <c r="A47" s="15"/>
      <c r="B47" s="36" t="s">
        <v>68</v>
      </c>
      <c r="C47" s="31"/>
      <c r="D47" s="31"/>
      <c r="E47" s="32"/>
      <c r="F47" s="16" t="s">
        <v>37</v>
      </c>
      <c r="G47" s="17">
        <v>15000</v>
      </c>
      <c r="H47" s="18">
        <v>0</v>
      </c>
      <c r="I47" s="18">
        <v>0</v>
      </c>
      <c r="J47" s="17">
        <v>15000</v>
      </c>
      <c r="K47" s="17">
        <v>30000</v>
      </c>
      <c r="L47" s="17">
        <v>12600</v>
      </c>
      <c r="M47" s="17">
        <v>12600</v>
      </c>
      <c r="N47" s="17">
        <v>12600</v>
      </c>
      <c r="O47" s="17">
        <v>0</v>
      </c>
    </row>
    <row r="48" spans="1:15" ht="12.75">
      <c r="A48" s="11"/>
      <c r="B48" s="35" t="s">
        <v>69</v>
      </c>
      <c r="C48" s="31"/>
      <c r="D48" s="31"/>
      <c r="E48" s="32"/>
      <c r="F48" s="12" t="s">
        <v>21</v>
      </c>
      <c r="G48" s="13">
        <v>51106</v>
      </c>
      <c r="H48" s="14">
        <v>0</v>
      </c>
      <c r="I48" s="14">
        <v>0</v>
      </c>
      <c r="J48" s="13">
        <v>51106</v>
      </c>
      <c r="K48" s="13">
        <v>97642.44</v>
      </c>
      <c r="L48" s="13">
        <v>41460.71</v>
      </c>
      <c r="M48" s="13">
        <v>41460.71</v>
      </c>
      <c r="N48" s="13">
        <v>41460.71</v>
      </c>
      <c r="O48" s="13">
        <v>0</v>
      </c>
    </row>
    <row r="49" spans="1:15" ht="15">
      <c r="A49" s="15"/>
      <c r="B49" s="36" t="s">
        <v>70</v>
      </c>
      <c r="C49" s="31"/>
      <c r="D49" s="31"/>
      <c r="E49" s="32"/>
      <c r="F49" s="16" t="s">
        <v>31</v>
      </c>
      <c r="G49" s="17">
        <v>20000</v>
      </c>
      <c r="H49" s="18">
        <v>0</v>
      </c>
      <c r="I49" s="18">
        <v>0</v>
      </c>
      <c r="J49" s="17">
        <v>20000</v>
      </c>
      <c r="K49" s="17">
        <v>886.05</v>
      </c>
      <c r="L49" s="17">
        <v>886.05</v>
      </c>
      <c r="M49" s="17">
        <v>886.05</v>
      </c>
      <c r="N49" s="17">
        <v>886.05</v>
      </c>
      <c r="O49" s="17">
        <v>0</v>
      </c>
    </row>
    <row r="50" spans="1:15" ht="12.75">
      <c r="A50" s="11"/>
      <c r="B50" s="35" t="s">
        <v>71</v>
      </c>
      <c r="C50" s="31"/>
      <c r="D50" s="31"/>
      <c r="E50" s="32"/>
      <c r="F50" s="12" t="s">
        <v>25</v>
      </c>
      <c r="G50" s="13">
        <v>257646</v>
      </c>
      <c r="H50" s="14">
        <v>0</v>
      </c>
      <c r="I50" s="14">
        <v>0</v>
      </c>
      <c r="J50" s="13">
        <v>257646</v>
      </c>
      <c r="K50" s="13">
        <v>515292</v>
      </c>
      <c r="L50" s="13">
        <v>246063.72</v>
      </c>
      <c r="M50" s="13">
        <v>246063.72</v>
      </c>
      <c r="N50" s="13">
        <v>246063.72</v>
      </c>
      <c r="O50" s="13">
        <v>0</v>
      </c>
    </row>
    <row r="51" spans="1:15" ht="12.75">
      <c r="A51" s="38" t="s">
        <v>43</v>
      </c>
      <c r="B51" s="31"/>
      <c r="C51" s="31"/>
      <c r="D51" s="31"/>
      <c r="E51" s="31"/>
      <c r="F51" s="32"/>
      <c r="G51" s="10">
        <v>69878</v>
      </c>
      <c r="H51" s="10">
        <v>0</v>
      </c>
      <c r="I51" s="10">
        <v>51117.06</v>
      </c>
      <c r="J51" s="10">
        <v>18760.94</v>
      </c>
      <c r="K51" s="10">
        <v>29593.94</v>
      </c>
      <c r="L51" s="10">
        <v>18255.34</v>
      </c>
      <c r="M51" s="10">
        <v>18255.34</v>
      </c>
      <c r="N51" s="10">
        <v>16378.65</v>
      </c>
      <c r="O51" s="10">
        <v>0</v>
      </c>
    </row>
    <row r="52" spans="1:15" ht="12.75">
      <c r="A52" s="15"/>
      <c r="B52" s="36" t="s">
        <v>72</v>
      </c>
      <c r="C52" s="31"/>
      <c r="D52" s="31"/>
      <c r="E52" s="32"/>
      <c r="F52" s="16" t="s">
        <v>73</v>
      </c>
      <c r="G52" s="17">
        <v>12000</v>
      </c>
      <c r="H52" s="18">
        <v>0</v>
      </c>
      <c r="I52" s="18">
        <v>6700</v>
      </c>
      <c r="J52" s="17">
        <v>5300</v>
      </c>
      <c r="K52" s="17">
        <v>5255</v>
      </c>
      <c r="L52" s="17">
        <v>5255</v>
      </c>
      <c r="M52" s="17">
        <v>5255</v>
      </c>
      <c r="N52" s="17">
        <v>5255</v>
      </c>
      <c r="O52" s="17">
        <v>0</v>
      </c>
    </row>
    <row r="53" spans="1:15" ht="12.75">
      <c r="A53" s="11"/>
      <c r="B53" s="35" t="s">
        <v>74</v>
      </c>
      <c r="C53" s="31"/>
      <c r="D53" s="31"/>
      <c r="E53" s="32"/>
      <c r="F53" s="12" t="s">
        <v>47</v>
      </c>
      <c r="G53" s="13">
        <v>47000</v>
      </c>
      <c r="H53" s="14">
        <v>0</v>
      </c>
      <c r="I53" s="14">
        <v>44417.06</v>
      </c>
      <c r="J53" s="13">
        <v>2582.94</v>
      </c>
      <c r="K53" s="13">
        <v>2582.94</v>
      </c>
      <c r="L53" s="13">
        <v>2582.94</v>
      </c>
      <c r="M53" s="13">
        <v>2582.94</v>
      </c>
      <c r="N53" s="13">
        <v>2582.94</v>
      </c>
      <c r="O53" s="13">
        <v>0</v>
      </c>
    </row>
    <row r="54" spans="1:15" ht="15">
      <c r="A54" s="15"/>
      <c r="B54" s="36" t="s">
        <v>75</v>
      </c>
      <c r="C54" s="31"/>
      <c r="D54" s="31"/>
      <c r="E54" s="32"/>
      <c r="F54" s="16" t="s">
        <v>53</v>
      </c>
      <c r="G54" s="17">
        <v>2700</v>
      </c>
      <c r="H54" s="18">
        <v>0</v>
      </c>
      <c r="I54" s="18">
        <v>0</v>
      </c>
      <c r="J54" s="17">
        <v>2700</v>
      </c>
      <c r="K54" s="17">
        <v>5400</v>
      </c>
      <c r="L54" s="17">
        <v>2584.78</v>
      </c>
      <c r="M54" s="17">
        <v>2584.78</v>
      </c>
      <c r="N54" s="17">
        <v>2119.13</v>
      </c>
      <c r="O54" s="17">
        <v>0</v>
      </c>
    </row>
    <row r="55" spans="1:15" ht="12.75">
      <c r="A55" s="11"/>
      <c r="B55" s="35" t="s">
        <v>76</v>
      </c>
      <c r="C55" s="31"/>
      <c r="D55" s="31"/>
      <c r="E55" s="32"/>
      <c r="F55" s="12" t="s">
        <v>55</v>
      </c>
      <c r="G55" s="13">
        <v>8178</v>
      </c>
      <c r="H55" s="14">
        <v>0</v>
      </c>
      <c r="I55" s="14">
        <v>0</v>
      </c>
      <c r="J55" s="13">
        <v>8178</v>
      </c>
      <c r="K55" s="13">
        <v>16356</v>
      </c>
      <c r="L55" s="13">
        <v>7832.62</v>
      </c>
      <c r="M55" s="13">
        <v>7832.62</v>
      </c>
      <c r="N55" s="13">
        <v>6421.58</v>
      </c>
      <c r="O55" s="13">
        <v>0</v>
      </c>
    </row>
    <row r="56" spans="1:15" ht="12.75">
      <c r="A56" s="38" t="s">
        <v>56</v>
      </c>
      <c r="B56" s="31"/>
      <c r="C56" s="31"/>
      <c r="D56" s="31"/>
      <c r="E56" s="31"/>
      <c r="F56" s="32"/>
      <c r="G56" s="10">
        <v>1114</v>
      </c>
      <c r="H56" s="10">
        <v>0</v>
      </c>
      <c r="I56" s="10">
        <v>0</v>
      </c>
      <c r="J56" s="10">
        <v>1114</v>
      </c>
      <c r="K56" s="10">
        <v>1114</v>
      </c>
      <c r="L56" s="10">
        <v>0</v>
      </c>
      <c r="M56" s="10">
        <v>0</v>
      </c>
      <c r="N56" s="10">
        <v>0</v>
      </c>
      <c r="O56" s="10">
        <v>0</v>
      </c>
    </row>
    <row r="57" spans="1:15" ht="12.75">
      <c r="A57" s="15"/>
      <c r="B57" s="36" t="s">
        <v>77</v>
      </c>
      <c r="C57" s="31"/>
      <c r="D57" s="31"/>
      <c r="E57" s="32"/>
      <c r="F57" s="16" t="s">
        <v>60</v>
      </c>
      <c r="G57" s="17">
        <v>1114</v>
      </c>
      <c r="H57" s="18">
        <v>0</v>
      </c>
      <c r="I57" s="18">
        <v>0</v>
      </c>
      <c r="J57" s="17">
        <v>1114</v>
      </c>
      <c r="K57" s="17">
        <v>1114</v>
      </c>
      <c r="L57" s="17">
        <v>0</v>
      </c>
      <c r="M57" s="17">
        <v>0</v>
      </c>
      <c r="N57" s="17">
        <v>0</v>
      </c>
      <c r="O57" s="17">
        <v>0</v>
      </c>
    </row>
    <row r="58" spans="1:15" ht="12.75">
      <c r="A58" s="37" t="s">
        <v>78</v>
      </c>
      <c r="B58" s="31"/>
      <c r="C58" s="31"/>
      <c r="D58" s="31"/>
      <c r="E58" s="31"/>
      <c r="F58" s="32"/>
      <c r="G58" s="9">
        <v>766166</v>
      </c>
      <c r="H58" s="9">
        <v>0</v>
      </c>
      <c r="I58" s="9">
        <v>14049.61</v>
      </c>
      <c r="J58" s="9">
        <v>752116.39</v>
      </c>
      <c r="K58" s="9">
        <v>1546679.76</v>
      </c>
      <c r="L58" s="9">
        <v>575779.56</v>
      </c>
      <c r="M58" s="9">
        <v>575779.56</v>
      </c>
      <c r="N58" s="9">
        <v>572819.41</v>
      </c>
      <c r="O58" s="9">
        <v>0</v>
      </c>
    </row>
    <row r="59" spans="1:15" ht="12.75">
      <c r="A59" s="38" t="s">
        <v>17</v>
      </c>
      <c r="B59" s="31"/>
      <c r="C59" s="31"/>
      <c r="D59" s="31"/>
      <c r="E59" s="31"/>
      <c r="F59" s="32"/>
      <c r="G59" s="10">
        <v>729423</v>
      </c>
      <c r="H59" s="10">
        <v>0</v>
      </c>
      <c r="I59" s="10">
        <v>0</v>
      </c>
      <c r="J59" s="10">
        <v>729423</v>
      </c>
      <c r="K59" s="10">
        <v>1505998.37</v>
      </c>
      <c r="L59" s="10">
        <v>558803.96</v>
      </c>
      <c r="M59" s="10">
        <v>558803.96</v>
      </c>
      <c r="N59" s="10">
        <v>558803.96</v>
      </c>
      <c r="O59" s="10">
        <v>0</v>
      </c>
    </row>
    <row r="60" spans="1:15" ht="12.75">
      <c r="A60" s="11"/>
      <c r="B60" s="35" t="s">
        <v>79</v>
      </c>
      <c r="C60" s="31"/>
      <c r="D60" s="31"/>
      <c r="E60" s="32"/>
      <c r="F60" s="12" t="s">
        <v>33</v>
      </c>
      <c r="G60" s="13">
        <v>11677</v>
      </c>
      <c r="H60" s="14">
        <v>0</v>
      </c>
      <c r="I60" s="14">
        <v>0</v>
      </c>
      <c r="J60" s="13">
        <v>11677</v>
      </c>
      <c r="K60" s="13">
        <v>23354</v>
      </c>
      <c r="L60" s="13">
        <v>6590.14</v>
      </c>
      <c r="M60" s="13">
        <v>6590.14</v>
      </c>
      <c r="N60" s="13">
        <v>6590.14</v>
      </c>
      <c r="O60" s="13">
        <v>0</v>
      </c>
    </row>
    <row r="61" spans="1:15" ht="12.75">
      <c r="A61" s="15"/>
      <c r="B61" s="36" t="s">
        <v>80</v>
      </c>
      <c r="C61" s="31"/>
      <c r="D61" s="31"/>
      <c r="E61" s="32"/>
      <c r="F61" s="16" t="s">
        <v>29</v>
      </c>
      <c r="G61" s="17">
        <v>0</v>
      </c>
      <c r="H61" s="18">
        <v>0</v>
      </c>
      <c r="I61" s="18">
        <v>0</v>
      </c>
      <c r="J61" s="17">
        <v>0</v>
      </c>
      <c r="K61" s="17">
        <v>112781</v>
      </c>
      <c r="L61" s="17">
        <v>0</v>
      </c>
      <c r="M61" s="17">
        <v>0</v>
      </c>
      <c r="N61" s="17">
        <v>0</v>
      </c>
      <c r="O61" s="17">
        <v>0</v>
      </c>
    </row>
    <row r="62" spans="1:15" ht="12.75">
      <c r="A62" s="11"/>
      <c r="B62" s="35" t="s">
        <v>81</v>
      </c>
      <c r="C62" s="31"/>
      <c r="D62" s="31"/>
      <c r="E62" s="32"/>
      <c r="F62" s="12" t="s">
        <v>19</v>
      </c>
      <c r="G62" s="13">
        <v>26587</v>
      </c>
      <c r="H62" s="14">
        <v>0</v>
      </c>
      <c r="I62" s="14">
        <v>0</v>
      </c>
      <c r="J62" s="13">
        <v>26587</v>
      </c>
      <c r="K62" s="13">
        <v>34884.5</v>
      </c>
      <c r="L62" s="13">
        <v>14268.35</v>
      </c>
      <c r="M62" s="13">
        <v>14268.35</v>
      </c>
      <c r="N62" s="13">
        <v>14268.35</v>
      </c>
      <c r="O62" s="13">
        <v>0</v>
      </c>
    </row>
    <row r="63" spans="1:15" ht="12.75">
      <c r="A63" s="15"/>
      <c r="B63" s="36" t="s">
        <v>82</v>
      </c>
      <c r="C63" s="31"/>
      <c r="D63" s="31"/>
      <c r="E63" s="32"/>
      <c r="F63" s="16" t="s">
        <v>41</v>
      </c>
      <c r="G63" s="17">
        <v>50862</v>
      </c>
      <c r="H63" s="18">
        <v>0</v>
      </c>
      <c r="I63" s="18">
        <v>0</v>
      </c>
      <c r="J63" s="17">
        <v>50862</v>
      </c>
      <c r="K63" s="17">
        <v>101724</v>
      </c>
      <c r="L63" s="17">
        <v>49940.88</v>
      </c>
      <c r="M63" s="17">
        <v>49940.88</v>
      </c>
      <c r="N63" s="17">
        <v>49940.88</v>
      </c>
      <c r="O63" s="17">
        <v>0</v>
      </c>
    </row>
    <row r="64" spans="1:15" ht="12.75">
      <c r="A64" s="11"/>
      <c r="B64" s="35" t="s">
        <v>83</v>
      </c>
      <c r="C64" s="31"/>
      <c r="D64" s="31"/>
      <c r="E64" s="32"/>
      <c r="F64" s="12" t="s">
        <v>37</v>
      </c>
      <c r="G64" s="13">
        <v>27600</v>
      </c>
      <c r="H64" s="14">
        <v>0</v>
      </c>
      <c r="I64" s="14">
        <v>0</v>
      </c>
      <c r="J64" s="13">
        <v>27600</v>
      </c>
      <c r="K64" s="13">
        <v>55200</v>
      </c>
      <c r="L64" s="13">
        <v>25200</v>
      </c>
      <c r="M64" s="13">
        <v>25200</v>
      </c>
      <c r="N64" s="13">
        <v>25200</v>
      </c>
      <c r="O64" s="13">
        <v>0</v>
      </c>
    </row>
    <row r="65" spans="1:15" ht="12.75">
      <c r="A65" s="15"/>
      <c r="B65" s="36" t="s">
        <v>84</v>
      </c>
      <c r="C65" s="31"/>
      <c r="D65" s="31"/>
      <c r="E65" s="32"/>
      <c r="F65" s="16" t="s">
        <v>21</v>
      </c>
      <c r="G65" s="17">
        <v>82991</v>
      </c>
      <c r="H65" s="18">
        <v>0</v>
      </c>
      <c r="I65" s="18">
        <v>0</v>
      </c>
      <c r="J65" s="17">
        <v>82991</v>
      </c>
      <c r="K65" s="17">
        <v>158738.47</v>
      </c>
      <c r="L65" s="17">
        <v>66904.93</v>
      </c>
      <c r="M65" s="17">
        <v>66904.93</v>
      </c>
      <c r="N65" s="17">
        <v>66904.93</v>
      </c>
      <c r="O65" s="17">
        <v>0</v>
      </c>
    </row>
    <row r="66" spans="1:15" ht="15">
      <c r="A66" s="11"/>
      <c r="B66" s="35" t="s">
        <v>85</v>
      </c>
      <c r="C66" s="31"/>
      <c r="D66" s="31"/>
      <c r="E66" s="32"/>
      <c r="F66" s="12" t="s">
        <v>31</v>
      </c>
      <c r="G66" s="13">
        <v>20000</v>
      </c>
      <c r="H66" s="14">
        <v>0</v>
      </c>
      <c r="I66" s="14">
        <v>0</v>
      </c>
      <c r="J66" s="13">
        <v>20000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1:15" ht="12.75">
      <c r="A67" s="15"/>
      <c r="B67" s="36" t="s">
        <v>86</v>
      </c>
      <c r="C67" s="31"/>
      <c r="D67" s="31"/>
      <c r="E67" s="32"/>
      <c r="F67" s="16" t="s">
        <v>25</v>
      </c>
      <c r="G67" s="17">
        <v>423192</v>
      </c>
      <c r="H67" s="18">
        <v>0</v>
      </c>
      <c r="I67" s="18">
        <v>0</v>
      </c>
      <c r="J67" s="17">
        <v>423192</v>
      </c>
      <c r="K67" s="17">
        <v>846288.4</v>
      </c>
      <c r="L67" s="17">
        <v>372087.14</v>
      </c>
      <c r="M67" s="17">
        <v>372087.14</v>
      </c>
      <c r="N67" s="17">
        <v>372087.14</v>
      </c>
      <c r="O67" s="17">
        <v>0</v>
      </c>
    </row>
    <row r="68" spans="1:15" ht="15">
      <c r="A68" s="11"/>
      <c r="B68" s="35" t="s">
        <v>87</v>
      </c>
      <c r="C68" s="31"/>
      <c r="D68" s="31"/>
      <c r="E68" s="32"/>
      <c r="F68" s="12" t="s">
        <v>27</v>
      </c>
      <c r="G68" s="13">
        <v>330</v>
      </c>
      <c r="H68" s="14">
        <v>0</v>
      </c>
      <c r="I68" s="14">
        <v>0</v>
      </c>
      <c r="J68" s="13">
        <v>330</v>
      </c>
      <c r="K68" s="13">
        <v>660</v>
      </c>
      <c r="L68" s="13">
        <v>276</v>
      </c>
      <c r="M68" s="13">
        <v>276</v>
      </c>
      <c r="N68" s="13">
        <v>276</v>
      </c>
      <c r="O68" s="13">
        <v>0</v>
      </c>
    </row>
    <row r="69" spans="1:15" ht="12.75">
      <c r="A69" s="15"/>
      <c r="B69" s="36" t="s">
        <v>88</v>
      </c>
      <c r="C69" s="31"/>
      <c r="D69" s="31"/>
      <c r="E69" s="32"/>
      <c r="F69" s="16" t="s">
        <v>35</v>
      </c>
      <c r="G69" s="17">
        <v>60000</v>
      </c>
      <c r="H69" s="18">
        <v>0</v>
      </c>
      <c r="I69" s="18">
        <v>0</v>
      </c>
      <c r="J69" s="17">
        <v>60000</v>
      </c>
      <c r="K69" s="17">
        <v>120000</v>
      </c>
      <c r="L69" s="17">
        <v>0</v>
      </c>
      <c r="M69" s="17">
        <v>0</v>
      </c>
      <c r="N69" s="17">
        <v>0</v>
      </c>
      <c r="O69" s="17">
        <v>0</v>
      </c>
    </row>
    <row r="70" spans="1:15" ht="12.75">
      <c r="A70" s="11"/>
      <c r="B70" s="35" t="s">
        <v>89</v>
      </c>
      <c r="C70" s="31"/>
      <c r="D70" s="31"/>
      <c r="E70" s="32"/>
      <c r="F70" s="12" t="s">
        <v>39</v>
      </c>
      <c r="G70" s="13">
        <v>26184</v>
      </c>
      <c r="H70" s="14">
        <v>0</v>
      </c>
      <c r="I70" s="14">
        <v>0</v>
      </c>
      <c r="J70" s="13">
        <v>26184</v>
      </c>
      <c r="K70" s="13">
        <v>52368</v>
      </c>
      <c r="L70" s="13">
        <v>23536.52</v>
      </c>
      <c r="M70" s="13">
        <v>23536.52</v>
      </c>
      <c r="N70" s="13">
        <v>23536.52</v>
      </c>
      <c r="O70" s="13">
        <v>0</v>
      </c>
    </row>
    <row r="71" spans="1:15" ht="12.75">
      <c r="A71" s="38" t="s">
        <v>43</v>
      </c>
      <c r="B71" s="31"/>
      <c r="C71" s="31"/>
      <c r="D71" s="31"/>
      <c r="E71" s="31"/>
      <c r="F71" s="32"/>
      <c r="G71" s="10">
        <v>32988</v>
      </c>
      <c r="H71" s="10">
        <v>0</v>
      </c>
      <c r="I71" s="10">
        <v>14049.61</v>
      </c>
      <c r="J71" s="10">
        <v>18938.39</v>
      </c>
      <c r="K71" s="10">
        <v>36926.39</v>
      </c>
      <c r="L71" s="10">
        <v>16975.6</v>
      </c>
      <c r="M71" s="10">
        <v>16975.6</v>
      </c>
      <c r="N71" s="10">
        <v>14015.45</v>
      </c>
      <c r="O71" s="10">
        <v>0</v>
      </c>
    </row>
    <row r="72" spans="1:15" ht="12.75">
      <c r="A72" s="15"/>
      <c r="B72" s="36" t="s">
        <v>90</v>
      </c>
      <c r="C72" s="31"/>
      <c r="D72" s="31"/>
      <c r="E72" s="32"/>
      <c r="F72" s="16" t="s">
        <v>73</v>
      </c>
      <c r="G72" s="17">
        <v>12000</v>
      </c>
      <c r="H72" s="18">
        <v>0</v>
      </c>
      <c r="I72" s="18">
        <v>11668</v>
      </c>
      <c r="J72" s="17">
        <v>332</v>
      </c>
      <c r="K72" s="17">
        <v>332</v>
      </c>
      <c r="L72" s="17">
        <v>332</v>
      </c>
      <c r="M72" s="17">
        <v>332</v>
      </c>
      <c r="N72" s="17">
        <v>332</v>
      </c>
      <c r="O72" s="17">
        <v>0</v>
      </c>
    </row>
    <row r="73" spans="1:15" ht="12.75">
      <c r="A73" s="11"/>
      <c r="B73" s="35" t="s">
        <v>91</v>
      </c>
      <c r="C73" s="31"/>
      <c r="D73" s="31"/>
      <c r="E73" s="32"/>
      <c r="F73" s="12" t="s">
        <v>92</v>
      </c>
      <c r="G73" s="13">
        <v>3000</v>
      </c>
      <c r="H73" s="14">
        <v>0</v>
      </c>
      <c r="I73" s="14">
        <v>2381.61</v>
      </c>
      <c r="J73" s="13">
        <v>618.39</v>
      </c>
      <c r="K73" s="13">
        <v>618.39</v>
      </c>
      <c r="L73" s="13">
        <v>618.39</v>
      </c>
      <c r="M73" s="13">
        <v>618.39</v>
      </c>
      <c r="N73" s="13">
        <v>618.39</v>
      </c>
      <c r="O73" s="13">
        <v>0</v>
      </c>
    </row>
    <row r="74" spans="1:15" ht="12.75">
      <c r="A74" s="15"/>
      <c r="B74" s="36" t="s">
        <v>93</v>
      </c>
      <c r="C74" s="31"/>
      <c r="D74" s="31"/>
      <c r="E74" s="32"/>
      <c r="F74" s="16" t="s">
        <v>55</v>
      </c>
      <c r="G74" s="17">
        <v>13524</v>
      </c>
      <c r="H74" s="18">
        <v>0</v>
      </c>
      <c r="I74" s="18">
        <v>0</v>
      </c>
      <c r="J74" s="17">
        <v>13524</v>
      </c>
      <c r="K74" s="17">
        <v>27048</v>
      </c>
      <c r="L74" s="17">
        <v>12049.04</v>
      </c>
      <c r="M74" s="17">
        <v>12049.04</v>
      </c>
      <c r="N74" s="17">
        <v>9823.36</v>
      </c>
      <c r="O74" s="17">
        <v>0</v>
      </c>
    </row>
    <row r="75" spans="1:15" ht="15">
      <c r="A75" s="11"/>
      <c r="B75" s="35" t="s">
        <v>94</v>
      </c>
      <c r="C75" s="31"/>
      <c r="D75" s="31"/>
      <c r="E75" s="32"/>
      <c r="F75" s="12" t="s">
        <v>53</v>
      </c>
      <c r="G75" s="13">
        <v>4464</v>
      </c>
      <c r="H75" s="14">
        <v>0</v>
      </c>
      <c r="I75" s="14">
        <v>0</v>
      </c>
      <c r="J75" s="13">
        <v>4464</v>
      </c>
      <c r="K75" s="13">
        <v>8928</v>
      </c>
      <c r="L75" s="13">
        <v>3976.17</v>
      </c>
      <c r="M75" s="13">
        <v>3976.17</v>
      </c>
      <c r="N75" s="13">
        <v>3241.7</v>
      </c>
      <c r="O75" s="13">
        <v>0</v>
      </c>
    </row>
    <row r="76" spans="1:15" ht="12.75">
      <c r="A76" s="38" t="s">
        <v>56</v>
      </c>
      <c r="B76" s="31"/>
      <c r="C76" s="31"/>
      <c r="D76" s="31"/>
      <c r="E76" s="31"/>
      <c r="F76" s="32"/>
      <c r="G76" s="10">
        <v>3755</v>
      </c>
      <c r="H76" s="10">
        <v>0</v>
      </c>
      <c r="I76" s="10">
        <v>0</v>
      </c>
      <c r="J76" s="10">
        <v>3755</v>
      </c>
      <c r="K76" s="10">
        <v>3755</v>
      </c>
      <c r="L76" s="10">
        <v>0</v>
      </c>
      <c r="M76" s="10">
        <v>0</v>
      </c>
      <c r="N76" s="10">
        <v>0</v>
      </c>
      <c r="O76" s="10">
        <v>0</v>
      </c>
    </row>
    <row r="77" spans="1:15" ht="12.75">
      <c r="A77" s="15"/>
      <c r="B77" s="36" t="s">
        <v>95</v>
      </c>
      <c r="C77" s="31"/>
      <c r="D77" s="31"/>
      <c r="E77" s="32"/>
      <c r="F77" s="16" t="s">
        <v>60</v>
      </c>
      <c r="G77" s="17">
        <v>3755</v>
      </c>
      <c r="H77" s="18">
        <v>0</v>
      </c>
      <c r="I77" s="18">
        <v>0</v>
      </c>
      <c r="J77" s="17">
        <v>3755</v>
      </c>
      <c r="K77" s="17">
        <v>3755</v>
      </c>
      <c r="L77" s="17">
        <v>0</v>
      </c>
      <c r="M77" s="17">
        <v>0</v>
      </c>
      <c r="N77" s="17">
        <v>0</v>
      </c>
      <c r="O77" s="17">
        <v>0</v>
      </c>
    </row>
    <row r="78" spans="1:15" ht="12.75">
      <c r="A78" s="37" t="s">
        <v>96</v>
      </c>
      <c r="B78" s="31"/>
      <c r="C78" s="31"/>
      <c r="D78" s="31"/>
      <c r="E78" s="31"/>
      <c r="F78" s="32"/>
      <c r="G78" s="9">
        <v>1305284</v>
      </c>
      <c r="H78" s="9">
        <v>21200</v>
      </c>
      <c r="I78" s="9">
        <v>0</v>
      </c>
      <c r="J78" s="9">
        <v>1326484</v>
      </c>
      <c r="K78" s="9">
        <v>2554352.36</v>
      </c>
      <c r="L78" s="9">
        <v>639455.07</v>
      </c>
      <c r="M78" s="9">
        <v>639455.07</v>
      </c>
      <c r="N78" s="9">
        <v>637065.33</v>
      </c>
      <c r="O78" s="9">
        <v>0</v>
      </c>
    </row>
    <row r="79" spans="1:15" ht="12.75">
      <c r="A79" s="38" t="s">
        <v>17</v>
      </c>
      <c r="B79" s="31"/>
      <c r="C79" s="31"/>
      <c r="D79" s="31"/>
      <c r="E79" s="31"/>
      <c r="F79" s="32"/>
      <c r="G79" s="10">
        <v>1118704</v>
      </c>
      <c r="H79" s="10">
        <v>0</v>
      </c>
      <c r="I79" s="10">
        <v>0</v>
      </c>
      <c r="J79" s="10">
        <v>1118704</v>
      </c>
      <c r="K79" s="10">
        <v>2329194.36</v>
      </c>
      <c r="L79" s="10">
        <v>464348.25</v>
      </c>
      <c r="M79" s="10">
        <v>464348.25</v>
      </c>
      <c r="N79" s="10">
        <v>464348.25</v>
      </c>
      <c r="O79" s="10">
        <v>0</v>
      </c>
    </row>
    <row r="80" spans="1:15" ht="12.75">
      <c r="A80" s="11"/>
      <c r="B80" s="35" t="s">
        <v>97</v>
      </c>
      <c r="C80" s="31"/>
      <c r="D80" s="31"/>
      <c r="E80" s="32"/>
      <c r="F80" s="12" t="s">
        <v>21</v>
      </c>
      <c r="G80" s="13">
        <v>132841</v>
      </c>
      <c r="H80" s="14">
        <v>0</v>
      </c>
      <c r="I80" s="14">
        <v>0</v>
      </c>
      <c r="J80" s="13">
        <v>132841</v>
      </c>
      <c r="K80" s="13">
        <v>258294.96</v>
      </c>
      <c r="L80" s="13">
        <v>61538.89</v>
      </c>
      <c r="M80" s="13">
        <v>61538.89</v>
      </c>
      <c r="N80" s="13">
        <v>61538.89</v>
      </c>
      <c r="O80" s="13">
        <v>0</v>
      </c>
    </row>
    <row r="81" spans="1:15" ht="12.75">
      <c r="A81" s="15"/>
      <c r="B81" s="36" t="s">
        <v>98</v>
      </c>
      <c r="C81" s="31"/>
      <c r="D81" s="31"/>
      <c r="E81" s="32"/>
      <c r="F81" s="16" t="s">
        <v>39</v>
      </c>
      <c r="G81" s="17">
        <v>39372</v>
      </c>
      <c r="H81" s="18">
        <v>0</v>
      </c>
      <c r="I81" s="18">
        <v>0</v>
      </c>
      <c r="J81" s="17">
        <v>39372</v>
      </c>
      <c r="K81" s="17">
        <v>78744</v>
      </c>
      <c r="L81" s="17">
        <v>18680.46</v>
      </c>
      <c r="M81" s="17">
        <v>18680.46</v>
      </c>
      <c r="N81" s="17">
        <v>18680.46</v>
      </c>
      <c r="O81" s="17">
        <v>0</v>
      </c>
    </row>
    <row r="82" spans="1:15" ht="12.75">
      <c r="A82" s="11"/>
      <c r="B82" s="35" t="s">
        <v>99</v>
      </c>
      <c r="C82" s="31"/>
      <c r="D82" s="31"/>
      <c r="E82" s="32"/>
      <c r="F82" s="12" t="s">
        <v>33</v>
      </c>
      <c r="G82" s="13">
        <v>18811</v>
      </c>
      <c r="H82" s="14">
        <v>0</v>
      </c>
      <c r="I82" s="14">
        <v>0</v>
      </c>
      <c r="J82" s="13">
        <v>18811</v>
      </c>
      <c r="K82" s="13">
        <v>37622</v>
      </c>
      <c r="L82" s="13">
        <v>4789.03</v>
      </c>
      <c r="M82" s="13">
        <v>4789.03</v>
      </c>
      <c r="N82" s="13">
        <v>4789.03</v>
      </c>
      <c r="O82" s="13">
        <v>0</v>
      </c>
    </row>
    <row r="83" spans="1:15" ht="12.75">
      <c r="A83" s="15"/>
      <c r="B83" s="36" t="s">
        <v>100</v>
      </c>
      <c r="C83" s="31"/>
      <c r="D83" s="31"/>
      <c r="E83" s="32"/>
      <c r="F83" s="16" t="s">
        <v>29</v>
      </c>
      <c r="G83" s="17">
        <v>0</v>
      </c>
      <c r="H83" s="18">
        <v>0</v>
      </c>
      <c r="I83" s="18">
        <v>0</v>
      </c>
      <c r="J83" s="17">
        <v>0</v>
      </c>
      <c r="K83" s="17">
        <v>172024</v>
      </c>
      <c r="L83" s="17">
        <v>0</v>
      </c>
      <c r="M83" s="17">
        <v>0</v>
      </c>
      <c r="N83" s="17">
        <v>0</v>
      </c>
      <c r="O83" s="17">
        <v>0</v>
      </c>
    </row>
    <row r="84" spans="1:15" ht="12.75">
      <c r="A84" s="11"/>
      <c r="B84" s="35" t="s">
        <v>101</v>
      </c>
      <c r="C84" s="31"/>
      <c r="D84" s="31"/>
      <c r="E84" s="32"/>
      <c r="F84" s="12" t="s">
        <v>37</v>
      </c>
      <c r="G84" s="13">
        <v>47400</v>
      </c>
      <c r="H84" s="14">
        <v>0</v>
      </c>
      <c r="I84" s="14">
        <v>0</v>
      </c>
      <c r="J84" s="13">
        <v>47400</v>
      </c>
      <c r="K84" s="13">
        <v>94800</v>
      </c>
      <c r="L84" s="13">
        <v>17400</v>
      </c>
      <c r="M84" s="13">
        <v>17400</v>
      </c>
      <c r="N84" s="13">
        <v>17400</v>
      </c>
      <c r="O84" s="13">
        <v>0</v>
      </c>
    </row>
    <row r="85" spans="1:15" ht="12.75">
      <c r="A85" s="15"/>
      <c r="B85" s="36" t="s">
        <v>102</v>
      </c>
      <c r="C85" s="31"/>
      <c r="D85" s="31"/>
      <c r="E85" s="32"/>
      <c r="F85" s="16" t="s">
        <v>25</v>
      </c>
      <c r="G85" s="17">
        <v>547938</v>
      </c>
      <c r="H85" s="18">
        <v>0</v>
      </c>
      <c r="I85" s="18">
        <v>0</v>
      </c>
      <c r="J85" s="17">
        <v>547938</v>
      </c>
      <c r="K85" s="17">
        <v>1095876</v>
      </c>
      <c r="L85" s="17">
        <v>182202.96</v>
      </c>
      <c r="M85" s="17">
        <v>182202.96</v>
      </c>
      <c r="N85" s="17">
        <v>182202.96</v>
      </c>
      <c r="O85" s="17">
        <v>0</v>
      </c>
    </row>
    <row r="86" spans="1:15" ht="12.75">
      <c r="A86" s="11"/>
      <c r="B86" s="35" t="s">
        <v>103</v>
      </c>
      <c r="C86" s="31"/>
      <c r="D86" s="31"/>
      <c r="E86" s="32"/>
      <c r="F86" s="12" t="s">
        <v>35</v>
      </c>
      <c r="G86" s="13">
        <v>60000</v>
      </c>
      <c r="H86" s="14">
        <v>0</v>
      </c>
      <c r="I86" s="14">
        <v>0</v>
      </c>
      <c r="J86" s="13">
        <v>60000</v>
      </c>
      <c r="K86" s="13">
        <v>120000</v>
      </c>
      <c r="L86" s="13">
        <v>0</v>
      </c>
      <c r="M86" s="13">
        <v>0</v>
      </c>
      <c r="N86" s="13">
        <v>0</v>
      </c>
      <c r="O86" s="13">
        <v>0</v>
      </c>
    </row>
    <row r="87" spans="1:15" ht="12.75">
      <c r="A87" s="15"/>
      <c r="B87" s="36" t="s">
        <v>104</v>
      </c>
      <c r="C87" s="31"/>
      <c r="D87" s="31"/>
      <c r="E87" s="32"/>
      <c r="F87" s="16" t="s">
        <v>41</v>
      </c>
      <c r="G87" s="17">
        <v>63372</v>
      </c>
      <c r="H87" s="18">
        <v>0</v>
      </c>
      <c r="I87" s="18">
        <v>0</v>
      </c>
      <c r="J87" s="17">
        <v>63372</v>
      </c>
      <c r="K87" s="17">
        <v>126744</v>
      </c>
      <c r="L87" s="17">
        <v>21753.12</v>
      </c>
      <c r="M87" s="17">
        <v>21753.12</v>
      </c>
      <c r="N87" s="17">
        <v>21753.12</v>
      </c>
      <c r="O87" s="17">
        <v>0</v>
      </c>
    </row>
    <row r="88" spans="1:15" ht="12.75">
      <c r="A88" s="11"/>
      <c r="B88" s="35" t="s">
        <v>105</v>
      </c>
      <c r="C88" s="31"/>
      <c r="D88" s="31"/>
      <c r="E88" s="32"/>
      <c r="F88" s="12" t="s">
        <v>106</v>
      </c>
      <c r="G88" s="13">
        <v>90954</v>
      </c>
      <c r="H88" s="14">
        <v>0</v>
      </c>
      <c r="I88" s="14">
        <v>0</v>
      </c>
      <c r="J88" s="13">
        <v>90954</v>
      </c>
      <c r="K88" s="13">
        <v>181908</v>
      </c>
      <c r="L88" s="13">
        <v>97133.4</v>
      </c>
      <c r="M88" s="13">
        <v>97133.4</v>
      </c>
      <c r="N88" s="13">
        <v>97133.4</v>
      </c>
      <c r="O88" s="13">
        <v>0</v>
      </c>
    </row>
    <row r="89" spans="1:15" ht="15">
      <c r="A89" s="15"/>
      <c r="B89" s="36" t="s">
        <v>107</v>
      </c>
      <c r="C89" s="31"/>
      <c r="D89" s="31"/>
      <c r="E89" s="32"/>
      <c r="F89" s="16" t="s">
        <v>27</v>
      </c>
      <c r="G89" s="17">
        <v>1800</v>
      </c>
      <c r="H89" s="18">
        <v>0</v>
      </c>
      <c r="I89" s="18">
        <v>0</v>
      </c>
      <c r="J89" s="17">
        <v>1800</v>
      </c>
      <c r="K89" s="17">
        <v>3600</v>
      </c>
      <c r="L89" s="17">
        <v>1773</v>
      </c>
      <c r="M89" s="17">
        <v>1773</v>
      </c>
      <c r="N89" s="17">
        <v>1773</v>
      </c>
      <c r="O89" s="17">
        <v>0</v>
      </c>
    </row>
    <row r="90" spans="1:15" ht="12.75">
      <c r="A90" s="11"/>
      <c r="B90" s="35" t="s">
        <v>108</v>
      </c>
      <c r="C90" s="31"/>
      <c r="D90" s="31"/>
      <c r="E90" s="32"/>
      <c r="F90" s="12" t="s">
        <v>19</v>
      </c>
      <c r="G90" s="13">
        <v>96216</v>
      </c>
      <c r="H90" s="14">
        <v>0</v>
      </c>
      <c r="I90" s="14">
        <v>0</v>
      </c>
      <c r="J90" s="13">
        <v>96216</v>
      </c>
      <c r="K90" s="13">
        <v>139581.4</v>
      </c>
      <c r="L90" s="13">
        <v>39077.39</v>
      </c>
      <c r="M90" s="13">
        <v>39077.39</v>
      </c>
      <c r="N90" s="13">
        <v>39077.39</v>
      </c>
      <c r="O90" s="13">
        <v>0</v>
      </c>
    </row>
    <row r="91" spans="1:15" ht="15">
      <c r="A91" s="15"/>
      <c r="B91" s="36" t="s">
        <v>109</v>
      </c>
      <c r="C91" s="31"/>
      <c r="D91" s="31"/>
      <c r="E91" s="32"/>
      <c r="F91" s="16" t="s">
        <v>31</v>
      </c>
      <c r="G91" s="17">
        <v>20000</v>
      </c>
      <c r="H91" s="18">
        <v>0</v>
      </c>
      <c r="I91" s="18">
        <v>0</v>
      </c>
      <c r="J91" s="17">
        <v>20000</v>
      </c>
      <c r="K91" s="17">
        <v>20000</v>
      </c>
      <c r="L91" s="17">
        <v>20000</v>
      </c>
      <c r="M91" s="17">
        <v>20000</v>
      </c>
      <c r="N91" s="17">
        <v>20000</v>
      </c>
      <c r="O91" s="17">
        <v>0</v>
      </c>
    </row>
    <row r="92" spans="1:15" ht="12.75">
      <c r="A92" s="38" t="s">
        <v>43</v>
      </c>
      <c r="B92" s="31"/>
      <c r="C92" s="31"/>
      <c r="D92" s="31"/>
      <c r="E92" s="31"/>
      <c r="F92" s="32"/>
      <c r="G92" s="10">
        <v>178578</v>
      </c>
      <c r="H92" s="10">
        <v>21200</v>
      </c>
      <c r="I92" s="10">
        <v>0</v>
      </c>
      <c r="J92" s="10">
        <v>199778</v>
      </c>
      <c r="K92" s="10">
        <v>217156</v>
      </c>
      <c r="L92" s="10">
        <v>175106.82</v>
      </c>
      <c r="M92" s="10">
        <v>175106.82</v>
      </c>
      <c r="N92" s="10">
        <v>172717.08</v>
      </c>
      <c r="O92" s="10">
        <v>0</v>
      </c>
    </row>
    <row r="93" spans="1:15" ht="12.75">
      <c r="A93" s="11"/>
      <c r="B93" s="35" t="s">
        <v>110</v>
      </c>
      <c r="C93" s="31"/>
      <c r="D93" s="31"/>
      <c r="E93" s="32"/>
      <c r="F93" s="12" t="s">
        <v>111</v>
      </c>
      <c r="G93" s="13">
        <v>151200</v>
      </c>
      <c r="H93" s="14">
        <v>21200</v>
      </c>
      <c r="I93" s="14">
        <v>0</v>
      </c>
      <c r="J93" s="13">
        <v>172400</v>
      </c>
      <c r="K93" s="13">
        <v>162400</v>
      </c>
      <c r="L93" s="13">
        <v>162400</v>
      </c>
      <c r="M93" s="13">
        <v>162400</v>
      </c>
      <c r="N93" s="13">
        <v>162400</v>
      </c>
      <c r="O93" s="13">
        <v>0</v>
      </c>
    </row>
    <row r="94" spans="1:15" ht="12.75">
      <c r="A94" s="15"/>
      <c r="B94" s="36" t="s">
        <v>112</v>
      </c>
      <c r="C94" s="31"/>
      <c r="D94" s="31"/>
      <c r="E94" s="32"/>
      <c r="F94" s="16" t="s">
        <v>55</v>
      </c>
      <c r="G94" s="17">
        <v>20580</v>
      </c>
      <c r="H94" s="18">
        <v>0</v>
      </c>
      <c r="I94" s="18">
        <v>0</v>
      </c>
      <c r="J94" s="17">
        <v>20580</v>
      </c>
      <c r="K94" s="17">
        <v>41160</v>
      </c>
      <c r="L94" s="17">
        <v>9554</v>
      </c>
      <c r="M94" s="17">
        <v>9554</v>
      </c>
      <c r="N94" s="17">
        <v>7757.2</v>
      </c>
      <c r="O94" s="17">
        <v>0</v>
      </c>
    </row>
    <row r="95" spans="1:15" ht="15">
      <c r="A95" s="11"/>
      <c r="B95" s="35" t="s">
        <v>113</v>
      </c>
      <c r="C95" s="31"/>
      <c r="D95" s="31"/>
      <c r="E95" s="32"/>
      <c r="F95" s="12" t="s">
        <v>53</v>
      </c>
      <c r="G95" s="13">
        <v>6798</v>
      </c>
      <c r="H95" s="14">
        <v>0</v>
      </c>
      <c r="I95" s="14">
        <v>0</v>
      </c>
      <c r="J95" s="13">
        <v>6798</v>
      </c>
      <c r="K95" s="13">
        <v>13596</v>
      </c>
      <c r="L95" s="13">
        <v>3152.82</v>
      </c>
      <c r="M95" s="13">
        <v>3152.82</v>
      </c>
      <c r="N95" s="13">
        <v>2559.88</v>
      </c>
      <c r="O95" s="13">
        <v>0</v>
      </c>
    </row>
    <row r="96" spans="1:15" ht="12.75">
      <c r="A96" s="38" t="s">
        <v>56</v>
      </c>
      <c r="B96" s="31"/>
      <c r="C96" s="31"/>
      <c r="D96" s="31"/>
      <c r="E96" s="31"/>
      <c r="F96" s="32"/>
      <c r="G96" s="10">
        <v>8002</v>
      </c>
      <c r="H96" s="10">
        <v>0</v>
      </c>
      <c r="I96" s="10">
        <v>0</v>
      </c>
      <c r="J96" s="10">
        <v>8002</v>
      </c>
      <c r="K96" s="10">
        <v>8002</v>
      </c>
      <c r="L96" s="10">
        <v>0</v>
      </c>
      <c r="M96" s="10">
        <v>0</v>
      </c>
      <c r="N96" s="10">
        <v>0</v>
      </c>
      <c r="O96" s="10">
        <v>0</v>
      </c>
    </row>
    <row r="97" spans="1:15" ht="12.75">
      <c r="A97" s="15"/>
      <c r="B97" s="36" t="s">
        <v>114</v>
      </c>
      <c r="C97" s="31"/>
      <c r="D97" s="31"/>
      <c r="E97" s="32"/>
      <c r="F97" s="16" t="s">
        <v>60</v>
      </c>
      <c r="G97" s="17">
        <v>8002</v>
      </c>
      <c r="H97" s="18">
        <v>0</v>
      </c>
      <c r="I97" s="18">
        <v>0</v>
      </c>
      <c r="J97" s="17">
        <v>8002</v>
      </c>
      <c r="K97" s="17">
        <v>8002</v>
      </c>
      <c r="L97" s="17">
        <v>0</v>
      </c>
      <c r="M97" s="17">
        <v>0</v>
      </c>
      <c r="N97" s="17">
        <v>0</v>
      </c>
      <c r="O97" s="17">
        <v>0</v>
      </c>
    </row>
    <row r="98" spans="1:15" ht="12.75">
      <c r="A98" s="37" t="s">
        <v>115</v>
      </c>
      <c r="B98" s="31"/>
      <c r="C98" s="31"/>
      <c r="D98" s="31"/>
      <c r="E98" s="31"/>
      <c r="F98" s="32"/>
      <c r="G98" s="9">
        <v>108491</v>
      </c>
      <c r="H98" s="9">
        <v>0</v>
      </c>
      <c r="I98" s="9">
        <v>8500</v>
      </c>
      <c r="J98" s="9">
        <v>99991</v>
      </c>
      <c r="K98" s="9">
        <v>199947.92</v>
      </c>
      <c r="L98" s="9">
        <v>90589.86</v>
      </c>
      <c r="M98" s="9">
        <v>90589.86</v>
      </c>
      <c r="N98" s="9">
        <v>90071.27</v>
      </c>
      <c r="O98" s="9">
        <v>0</v>
      </c>
    </row>
    <row r="99" spans="1:15" ht="12.75">
      <c r="A99" s="38" t="s">
        <v>17</v>
      </c>
      <c r="B99" s="31"/>
      <c r="C99" s="31"/>
      <c r="D99" s="31"/>
      <c r="E99" s="31"/>
      <c r="F99" s="32"/>
      <c r="G99" s="10">
        <v>89725</v>
      </c>
      <c r="H99" s="10">
        <v>0</v>
      </c>
      <c r="I99" s="10">
        <v>0</v>
      </c>
      <c r="J99" s="10">
        <v>89725</v>
      </c>
      <c r="K99" s="10">
        <v>188103.92</v>
      </c>
      <c r="L99" s="10">
        <v>82359.85</v>
      </c>
      <c r="M99" s="10">
        <v>82359.85</v>
      </c>
      <c r="N99" s="10">
        <v>82359.85</v>
      </c>
      <c r="O99" s="10">
        <v>0</v>
      </c>
    </row>
    <row r="100" spans="1:15" ht="12.75">
      <c r="A100" s="11"/>
      <c r="B100" s="35" t="s">
        <v>116</v>
      </c>
      <c r="C100" s="31"/>
      <c r="D100" s="31"/>
      <c r="E100" s="32"/>
      <c r="F100" s="12" t="s">
        <v>25</v>
      </c>
      <c r="G100" s="13">
        <v>53262</v>
      </c>
      <c r="H100" s="14">
        <v>0</v>
      </c>
      <c r="I100" s="14">
        <v>0</v>
      </c>
      <c r="J100" s="13">
        <v>53262</v>
      </c>
      <c r="K100" s="13">
        <v>106220.85</v>
      </c>
      <c r="L100" s="13">
        <v>54772.58</v>
      </c>
      <c r="M100" s="13">
        <v>54772.58</v>
      </c>
      <c r="N100" s="13">
        <v>54772.58</v>
      </c>
      <c r="O100" s="13">
        <v>0</v>
      </c>
    </row>
    <row r="101" spans="1:15" ht="12.75">
      <c r="A101" s="15"/>
      <c r="B101" s="36" t="s">
        <v>117</v>
      </c>
      <c r="C101" s="31"/>
      <c r="D101" s="31"/>
      <c r="E101" s="32"/>
      <c r="F101" s="16" t="s">
        <v>37</v>
      </c>
      <c r="G101" s="17">
        <v>2400</v>
      </c>
      <c r="H101" s="18">
        <v>0</v>
      </c>
      <c r="I101" s="18">
        <v>0</v>
      </c>
      <c r="J101" s="17">
        <v>2400</v>
      </c>
      <c r="K101" s="17">
        <v>4800</v>
      </c>
      <c r="L101" s="17">
        <v>2400</v>
      </c>
      <c r="M101" s="17">
        <v>2400</v>
      </c>
      <c r="N101" s="17">
        <v>2400</v>
      </c>
      <c r="O101" s="17">
        <v>0</v>
      </c>
    </row>
    <row r="102" spans="1:15" ht="12.75">
      <c r="A102" s="11"/>
      <c r="B102" s="35" t="s">
        <v>118</v>
      </c>
      <c r="C102" s="31"/>
      <c r="D102" s="31"/>
      <c r="E102" s="32"/>
      <c r="F102" s="12" t="s">
        <v>21</v>
      </c>
      <c r="G102" s="13">
        <v>12538</v>
      </c>
      <c r="H102" s="14">
        <v>0</v>
      </c>
      <c r="I102" s="14">
        <v>0</v>
      </c>
      <c r="J102" s="13">
        <v>12538</v>
      </c>
      <c r="K102" s="13">
        <v>23662.67</v>
      </c>
      <c r="L102" s="13">
        <v>11706.31</v>
      </c>
      <c r="M102" s="13">
        <v>11706.31</v>
      </c>
      <c r="N102" s="13">
        <v>11706.31</v>
      </c>
      <c r="O102" s="13">
        <v>0</v>
      </c>
    </row>
    <row r="103" spans="1:15" ht="12.75">
      <c r="A103" s="15"/>
      <c r="B103" s="36" t="s">
        <v>119</v>
      </c>
      <c r="C103" s="31"/>
      <c r="D103" s="31"/>
      <c r="E103" s="32"/>
      <c r="F103" s="16" t="s">
        <v>41</v>
      </c>
      <c r="G103" s="17">
        <v>7326</v>
      </c>
      <c r="H103" s="18">
        <v>0</v>
      </c>
      <c r="I103" s="18">
        <v>0</v>
      </c>
      <c r="J103" s="17">
        <v>7326</v>
      </c>
      <c r="K103" s="17">
        <v>14652</v>
      </c>
      <c r="L103" s="17">
        <v>7190.4</v>
      </c>
      <c r="M103" s="17">
        <v>7190.4</v>
      </c>
      <c r="N103" s="17">
        <v>7190.4</v>
      </c>
      <c r="O103" s="17">
        <v>0</v>
      </c>
    </row>
    <row r="104" spans="1:15" ht="12.75">
      <c r="A104" s="11"/>
      <c r="B104" s="35" t="s">
        <v>120</v>
      </c>
      <c r="C104" s="31"/>
      <c r="D104" s="31"/>
      <c r="E104" s="32"/>
      <c r="F104" s="12" t="s">
        <v>33</v>
      </c>
      <c r="G104" s="13">
        <v>1917</v>
      </c>
      <c r="H104" s="14">
        <v>0</v>
      </c>
      <c r="I104" s="14">
        <v>0</v>
      </c>
      <c r="J104" s="13">
        <v>1917</v>
      </c>
      <c r="K104" s="13">
        <v>3834</v>
      </c>
      <c r="L104" s="13">
        <v>1917.26</v>
      </c>
      <c r="M104" s="13">
        <v>1917.26</v>
      </c>
      <c r="N104" s="13">
        <v>1917.26</v>
      </c>
      <c r="O104" s="13">
        <v>0</v>
      </c>
    </row>
    <row r="105" spans="1:15" ht="12.75">
      <c r="A105" s="15"/>
      <c r="B105" s="36" t="s">
        <v>121</v>
      </c>
      <c r="C105" s="31"/>
      <c r="D105" s="31"/>
      <c r="E105" s="32"/>
      <c r="F105" s="16" t="s">
        <v>29</v>
      </c>
      <c r="G105" s="17">
        <v>0</v>
      </c>
      <c r="H105" s="18">
        <v>0</v>
      </c>
      <c r="I105" s="18">
        <v>0</v>
      </c>
      <c r="J105" s="17">
        <v>0</v>
      </c>
      <c r="K105" s="17">
        <v>13916</v>
      </c>
      <c r="L105" s="17">
        <v>0</v>
      </c>
      <c r="M105" s="17">
        <v>0</v>
      </c>
      <c r="N105" s="17">
        <v>0</v>
      </c>
      <c r="O105" s="17">
        <v>0</v>
      </c>
    </row>
    <row r="106" spans="1:15" ht="12.75">
      <c r="A106" s="11"/>
      <c r="B106" s="35" t="s">
        <v>122</v>
      </c>
      <c r="C106" s="31"/>
      <c r="D106" s="31"/>
      <c r="E106" s="32"/>
      <c r="F106" s="12" t="s">
        <v>19</v>
      </c>
      <c r="G106" s="13">
        <v>8826</v>
      </c>
      <c r="H106" s="14">
        <v>0</v>
      </c>
      <c r="I106" s="14">
        <v>0</v>
      </c>
      <c r="J106" s="13">
        <v>8826</v>
      </c>
      <c r="K106" s="13">
        <v>14106.4</v>
      </c>
      <c r="L106" s="13">
        <v>900</v>
      </c>
      <c r="M106" s="13">
        <v>900</v>
      </c>
      <c r="N106" s="13">
        <v>900</v>
      </c>
      <c r="O106" s="13">
        <v>0</v>
      </c>
    </row>
    <row r="107" spans="1:15" ht="12.75">
      <c r="A107" s="15"/>
      <c r="B107" s="36" t="s">
        <v>123</v>
      </c>
      <c r="C107" s="31"/>
      <c r="D107" s="31"/>
      <c r="E107" s="32"/>
      <c r="F107" s="16" t="s">
        <v>39</v>
      </c>
      <c r="G107" s="17">
        <v>3456</v>
      </c>
      <c r="H107" s="18">
        <v>0</v>
      </c>
      <c r="I107" s="18">
        <v>0</v>
      </c>
      <c r="J107" s="17">
        <v>3456</v>
      </c>
      <c r="K107" s="17">
        <v>6912</v>
      </c>
      <c r="L107" s="17">
        <v>3473.3</v>
      </c>
      <c r="M107" s="17">
        <v>3473.3</v>
      </c>
      <c r="N107" s="17">
        <v>3473.3</v>
      </c>
      <c r="O107" s="17">
        <v>0</v>
      </c>
    </row>
    <row r="108" spans="1:15" ht="12.75">
      <c r="A108" s="38" t="s">
        <v>43</v>
      </c>
      <c r="B108" s="31"/>
      <c r="C108" s="31"/>
      <c r="D108" s="31"/>
      <c r="E108" s="31"/>
      <c r="F108" s="32"/>
      <c r="G108" s="10">
        <v>17220</v>
      </c>
      <c r="H108" s="10">
        <v>0</v>
      </c>
      <c r="I108" s="10">
        <v>8500</v>
      </c>
      <c r="J108" s="10">
        <v>8720</v>
      </c>
      <c r="K108" s="10">
        <v>10298</v>
      </c>
      <c r="L108" s="10">
        <v>8230.01</v>
      </c>
      <c r="M108" s="10">
        <v>8230.01</v>
      </c>
      <c r="N108" s="10">
        <v>7711.42</v>
      </c>
      <c r="O108" s="10">
        <v>0</v>
      </c>
    </row>
    <row r="109" spans="1:15" ht="12.75">
      <c r="A109" s="11"/>
      <c r="B109" s="35" t="s">
        <v>124</v>
      </c>
      <c r="C109" s="31"/>
      <c r="D109" s="31"/>
      <c r="E109" s="32"/>
      <c r="F109" s="12" t="s">
        <v>73</v>
      </c>
      <c r="G109" s="13">
        <v>6000</v>
      </c>
      <c r="H109" s="14">
        <v>0</v>
      </c>
      <c r="I109" s="14">
        <v>4000</v>
      </c>
      <c r="J109" s="13">
        <v>2000</v>
      </c>
      <c r="K109" s="13">
        <v>2000</v>
      </c>
      <c r="L109" s="13">
        <v>2000</v>
      </c>
      <c r="M109" s="13">
        <v>2000</v>
      </c>
      <c r="N109" s="13">
        <v>2000</v>
      </c>
      <c r="O109" s="13">
        <v>0</v>
      </c>
    </row>
    <row r="110" spans="1:15" ht="12.75">
      <c r="A110" s="15"/>
      <c r="B110" s="36" t="s">
        <v>125</v>
      </c>
      <c r="C110" s="31"/>
      <c r="D110" s="31"/>
      <c r="E110" s="32"/>
      <c r="F110" s="16" t="s">
        <v>73</v>
      </c>
      <c r="G110" s="17">
        <v>3000</v>
      </c>
      <c r="H110" s="18">
        <v>0</v>
      </c>
      <c r="I110" s="18">
        <v>0</v>
      </c>
      <c r="J110" s="17">
        <v>3000</v>
      </c>
      <c r="K110" s="17">
        <v>2358</v>
      </c>
      <c r="L110" s="17">
        <v>2358</v>
      </c>
      <c r="M110" s="17">
        <v>2358</v>
      </c>
      <c r="N110" s="17">
        <v>2358</v>
      </c>
      <c r="O110" s="17">
        <v>0</v>
      </c>
    </row>
    <row r="111" spans="1:15" ht="12.75">
      <c r="A111" s="11"/>
      <c r="B111" s="35" t="s">
        <v>126</v>
      </c>
      <c r="C111" s="31"/>
      <c r="D111" s="31"/>
      <c r="E111" s="32"/>
      <c r="F111" s="12" t="s">
        <v>73</v>
      </c>
      <c r="G111" s="13">
        <v>3000</v>
      </c>
      <c r="H111" s="14">
        <v>0</v>
      </c>
      <c r="I111" s="14">
        <v>2000</v>
      </c>
      <c r="J111" s="13">
        <v>1000</v>
      </c>
      <c r="K111" s="13">
        <v>1000</v>
      </c>
      <c r="L111" s="13">
        <v>1000</v>
      </c>
      <c r="M111" s="13">
        <v>1000</v>
      </c>
      <c r="N111" s="13">
        <v>1000</v>
      </c>
      <c r="O111" s="13">
        <v>0</v>
      </c>
    </row>
    <row r="112" spans="1:15" ht="12.75">
      <c r="A112" s="15"/>
      <c r="B112" s="36" t="s">
        <v>127</v>
      </c>
      <c r="C112" s="31"/>
      <c r="D112" s="31"/>
      <c r="E112" s="32"/>
      <c r="F112" s="16" t="s">
        <v>92</v>
      </c>
      <c r="G112" s="17">
        <v>3000</v>
      </c>
      <c r="H112" s="18">
        <v>0</v>
      </c>
      <c r="I112" s="18">
        <v>2500</v>
      </c>
      <c r="J112" s="17">
        <v>500</v>
      </c>
      <c r="K112" s="17">
        <v>500</v>
      </c>
      <c r="L112" s="17">
        <v>500</v>
      </c>
      <c r="M112" s="17">
        <v>500</v>
      </c>
      <c r="N112" s="17">
        <v>500</v>
      </c>
      <c r="O112" s="17">
        <v>0</v>
      </c>
    </row>
    <row r="113" spans="1:15" ht="15">
      <c r="A113" s="11"/>
      <c r="B113" s="35" t="s">
        <v>128</v>
      </c>
      <c r="C113" s="31"/>
      <c r="D113" s="31"/>
      <c r="E113" s="32"/>
      <c r="F113" s="12" t="s">
        <v>53</v>
      </c>
      <c r="G113" s="13">
        <v>552</v>
      </c>
      <c r="H113" s="14">
        <v>0</v>
      </c>
      <c r="I113" s="14">
        <v>0</v>
      </c>
      <c r="J113" s="13">
        <v>552</v>
      </c>
      <c r="K113" s="13">
        <v>1104</v>
      </c>
      <c r="L113" s="13">
        <v>588.54</v>
      </c>
      <c r="M113" s="13">
        <v>588.54</v>
      </c>
      <c r="N113" s="13">
        <v>459.87</v>
      </c>
      <c r="O113" s="13">
        <v>0</v>
      </c>
    </row>
    <row r="114" spans="1:15" ht="12.75">
      <c r="A114" s="15"/>
      <c r="B114" s="36" t="s">
        <v>129</v>
      </c>
      <c r="C114" s="31"/>
      <c r="D114" s="31"/>
      <c r="E114" s="32"/>
      <c r="F114" s="16" t="s">
        <v>55</v>
      </c>
      <c r="G114" s="17">
        <v>1668</v>
      </c>
      <c r="H114" s="18">
        <v>0</v>
      </c>
      <c r="I114" s="18">
        <v>0</v>
      </c>
      <c r="J114" s="17">
        <v>1668</v>
      </c>
      <c r="K114" s="17">
        <v>3336</v>
      </c>
      <c r="L114" s="17">
        <v>1783.47</v>
      </c>
      <c r="M114" s="17">
        <v>1783.47</v>
      </c>
      <c r="N114" s="17">
        <v>1393.55</v>
      </c>
      <c r="O114" s="17">
        <v>0</v>
      </c>
    </row>
    <row r="115" spans="1:15" ht="12.75">
      <c r="A115" s="38" t="s">
        <v>56</v>
      </c>
      <c r="B115" s="31"/>
      <c r="C115" s="31"/>
      <c r="D115" s="31"/>
      <c r="E115" s="31"/>
      <c r="F115" s="32"/>
      <c r="G115" s="10">
        <v>1546</v>
      </c>
      <c r="H115" s="10">
        <v>0</v>
      </c>
      <c r="I115" s="10">
        <v>0</v>
      </c>
      <c r="J115" s="10">
        <v>1546</v>
      </c>
      <c r="K115" s="10">
        <v>1546</v>
      </c>
      <c r="L115" s="10">
        <v>0</v>
      </c>
      <c r="M115" s="10">
        <v>0</v>
      </c>
      <c r="N115" s="10">
        <v>0</v>
      </c>
      <c r="O115" s="10">
        <v>0</v>
      </c>
    </row>
    <row r="116" spans="1:15" ht="12.75">
      <c r="A116" s="11"/>
      <c r="B116" s="35" t="s">
        <v>130</v>
      </c>
      <c r="C116" s="31"/>
      <c r="D116" s="31"/>
      <c r="E116" s="32"/>
      <c r="F116" s="12" t="s">
        <v>60</v>
      </c>
      <c r="G116" s="13">
        <v>1546</v>
      </c>
      <c r="H116" s="14">
        <v>0</v>
      </c>
      <c r="I116" s="14">
        <v>0</v>
      </c>
      <c r="J116" s="13">
        <v>1546</v>
      </c>
      <c r="K116" s="13">
        <v>1546</v>
      </c>
      <c r="L116" s="13">
        <v>0</v>
      </c>
      <c r="M116" s="13">
        <v>0</v>
      </c>
      <c r="N116" s="13">
        <v>0</v>
      </c>
      <c r="O116" s="13">
        <v>0</v>
      </c>
    </row>
    <row r="117" spans="1:15" ht="12.75">
      <c r="A117" s="37" t="s">
        <v>131</v>
      </c>
      <c r="B117" s="31"/>
      <c r="C117" s="31"/>
      <c r="D117" s="31"/>
      <c r="E117" s="31"/>
      <c r="F117" s="32"/>
      <c r="G117" s="9">
        <v>4699738</v>
      </c>
      <c r="H117" s="9">
        <v>0</v>
      </c>
      <c r="I117" s="9">
        <v>8031.4</v>
      </c>
      <c r="J117" s="9">
        <v>4691706.6</v>
      </c>
      <c r="K117" s="9">
        <v>9208769.44</v>
      </c>
      <c r="L117" s="9">
        <v>4425735.82</v>
      </c>
      <c r="M117" s="9">
        <v>4425735.82</v>
      </c>
      <c r="N117" s="9">
        <v>4407601.11</v>
      </c>
      <c r="O117" s="9">
        <v>0</v>
      </c>
    </row>
    <row r="118" spans="1:15" ht="12.75">
      <c r="A118" s="38" t="s">
        <v>17</v>
      </c>
      <c r="B118" s="31"/>
      <c r="C118" s="31"/>
      <c r="D118" s="31"/>
      <c r="E118" s="31"/>
      <c r="F118" s="32"/>
      <c r="G118" s="10">
        <v>4150513</v>
      </c>
      <c r="H118" s="10">
        <v>0</v>
      </c>
      <c r="I118" s="10">
        <v>0</v>
      </c>
      <c r="J118" s="10">
        <v>4150513</v>
      </c>
      <c r="K118" s="10">
        <v>8707767.84</v>
      </c>
      <c r="L118" s="10">
        <v>4070504.62</v>
      </c>
      <c r="M118" s="10">
        <v>4070504.62</v>
      </c>
      <c r="N118" s="10">
        <v>4070504.62</v>
      </c>
      <c r="O118" s="10">
        <v>0</v>
      </c>
    </row>
    <row r="119" spans="1:15" ht="12.75">
      <c r="A119" s="15"/>
      <c r="B119" s="36" t="s">
        <v>132</v>
      </c>
      <c r="C119" s="31"/>
      <c r="D119" s="31"/>
      <c r="E119" s="32"/>
      <c r="F119" s="16" t="s">
        <v>25</v>
      </c>
      <c r="G119" s="17">
        <v>958056</v>
      </c>
      <c r="H119" s="18">
        <v>0</v>
      </c>
      <c r="I119" s="18">
        <v>0</v>
      </c>
      <c r="J119" s="17">
        <v>958056</v>
      </c>
      <c r="K119" s="17">
        <v>1914401.41</v>
      </c>
      <c r="L119" s="17">
        <v>1023572.99</v>
      </c>
      <c r="M119" s="17">
        <v>1023572.99</v>
      </c>
      <c r="N119" s="17">
        <v>1023572.99</v>
      </c>
      <c r="O119" s="17">
        <v>0</v>
      </c>
    </row>
    <row r="120" spans="1:15" ht="12.75">
      <c r="A120" s="11"/>
      <c r="B120" s="35" t="s">
        <v>133</v>
      </c>
      <c r="C120" s="31"/>
      <c r="D120" s="31"/>
      <c r="E120" s="32"/>
      <c r="F120" s="12" t="s">
        <v>33</v>
      </c>
      <c r="G120" s="13">
        <v>29276</v>
      </c>
      <c r="H120" s="14">
        <v>0</v>
      </c>
      <c r="I120" s="14">
        <v>0</v>
      </c>
      <c r="J120" s="13">
        <v>29276</v>
      </c>
      <c r="K120" s="13">
        <v>58552</v>
      </c>
      <c r="L120" s="13">
        <v>18951.98</v>
      </c>
      <c r="M120" s="13">
        <v>18951.98</v>
      </c>
      <c r="N120" s="13">
        <v>18951.98</v>
      </c>
      <c r="O120" s="13">
        <v>0</v>
      </c>
    </row>
    <row r="121" spans="1:15" ht="12.75">
      <c r="A121" s="15"/>
      <c r="B121" s="36" t="s">
        <v>134</v>
      </c>
      <c r="C121" s="31"/>
      <c r="D121" s="31"/>
      <c r="E121" s="32"/>
      <c r="F121" s="16" t="s">
        <v>21</v>
      </c>
      <c r="G121" s="17">
        <v>232383</v>
      </c>
      <c r="H121" s="18">
        <v>0</v>
      </c>
      <c r="I121" s="18">
        <v>0</v>
      </c>
      <c r="J121" s="17">
        <v>232383</v>
      </c>
      <c r="K121" s="17">
        <v>434496.97</v>
      </c>
      <c r="L121" s="17">
        <v>233266.66</v>
      </c>
      <c r="M121" s="17">
        <v>233266.66</v>
      </c>
      <c r="N121" s="17">
        <v>233266.66</v>
      </c>
      <c r="O121" s="17">
        <v>0</v>
      </c>
    </row>
    <row r="122" spans="1:15" ht="12.75">
      <c r="A122" s="11"/>
      <c r="B122" s="35" t="s">
        <v>135</v>
      </c>
      <c r="C122" s="31"/>
      <c r="D122" s="31"/>
      <c r="E122" s="32"/>
      <c r="F122" s="12" t="s">
        <v>19</v>
      </c>
      <c r="G122" s="13">
        <v>133302</v>
      </c>
      <c r="H122" s="14">
        <v>0</v>
      </c>
      <c r="I122" s="14">
        <v>0</v>
      </c>
      <c r="J122" s="13">
        <v>133302</v>
      </c>
      <c r="K122" s="13">
        <v>194794</v>
      </c>
      <c r="L122" s="13">
        <v>169205.76</v>
      </c>
      <c r="M122" s="13">
        <v>169205.76</v>
      </c>
      <c r="N122" s="13">
        <v>169205.76</v>
      </c>
      <c r="O122" s="13">
        <v>0</v>
      </c>
    </row>
    <row r="123" spans="1:15" ht="12.75">
      <c r="A123" s="15"/>
      <c r="B123" s="36" t="s">
        <v>136</v>
      </c>
      <c r="C123" s="31"/>
      <c r="D123" s="31"/>
      <c r="E123" s="32"/>
      <c r="F123" s="16" t="s">
        <v>41</v>
      </c>
      <c r="G123" s="17">
        <v>139050</v>
      </c>
      <c r="H123" s="18">
        <v>0</v>
      </c>
      <c r="I123" s="18">
        <v>0</v>
      </c>
      <c r="J123" s="17">
        <v>139050</v>
      </c>
      <c r="K123" s="17">
        <v>278100</v>
      </c>
      <c r="L123" s="17">
        <v>140864.91</v>
      </c>
      <c r="M123" s="17">
        <v>140864.91</v>
      </c>
      <c r="N123" s="17">
        <v>140864.91</v>
      </c>
      <c r="O123" s="17">
        <v>0</v>
      </c>
    </row>
    <row r="124" spans="1:15" ht="12.75">
      <c r="A124" s="11"/>
      <c r="B124" s="35" t="s">
        <v>137</v>
      </c>
      <c r="C124" s="31"/>
      <c r="D124" s="31"/>
      <c r="E124" s="32"/>
      <c r="F124" s="12" t="s">
        <v>106</v>
      </c>
      <c r="G124" s="13">
        <v>53262</v>
      </c>
      <c r="H124" s="14">
        <v>0</v>
      </c>
      <c r="I124" s="14">
        <v>0</v>
      </c>
      <c r="J124" s="13">
        <v>53262</v>
      </c>
      <c r="K124" s="13">
        <v>106524</v>
      </c>
      <c r="L124" s="13">
        <v>68739.64</v>
      </c>
      <c r="M124" s="13">
        <v>68739.64</v>
      </c>
      <c r="N124" s="13">
        <v>68739.64</v>
      </c>
      <c r="O124" s="13">
        <v>0</v>
      </c>
    </row>
    <row r="125" spans="1:15" ht="15">
      <c r="A125" s="15"/>
      <c r="B125" s="36" t="s">
        <v>138</v>
      </c>
      <c r="C125" s="31"/>
      <c r="D125" s="31"/>
      <c r="E125" s="32"/>
      <c r="F125" s="16" t="s">
        <v>27</v>
      </c>
      <c r="G125" s="17">
        <v>3390</v>
      </c>
      <c r="H125" s="18">
        <v>0</v>
      </c>
      <c r="I125" s="18">
        <v>0</v>
      </c>
      <c r="J125" s="17">
        <v>3390</v>
      </c>
      <c r="K125" s="17">
        <v>6780</v>
      </c>
      <c r="L125" s="17">
        <v>3878</v>
      </c>
      <c r="M125" s="17">
        <v>3878</v>
      </c>
      <c r="N125" s="17">
        <v>3878</v>
      </c>
      <c r="O125" s="17">
        <v>0</v>
      </c>
    </row>
    <row r="126" spans="1:15" ht="12.75">
      <c r="A126" s="11"/>
      <c r="B126" s="35" t="s">
        <v>139</v>
      </c>
      <c r="C126" s="31"/>
      <c r="D126" s="31"/>
      <c r="E126" s="32"/>
      <c r="F126" s="12" t="s">
        <v>29</v>
      </c>
      <c r="G126" s="13">
        <v>0</v>
      </c>
      <c r="H126" s="14">
        <v>0</v>
      </c>
      <c r="I126" s="14">
        <v>0</v>
      </c>
      <c r="J126" s="13">
        <v>0</v>
      </c>
      <c r="K126" s="13">
        <v>288924</v>
      </c>
      <c r="L126" s="13">
        <v>0</v>
      </c>
      <c r="M126" s="13">
        <v>0</v>
      </c>
      <c r="N126" s="13">
        <v>0</v>
      </c>
      <c r="O126" s="13">
        <v>0</v>
      </c>
    </row>
    <row r="127" spans="1:15" ht="12.75">
      <c r="A127" s="15"/>
      <c r="B127" s="36" t="s">
        <v>140</v>
      </c>
      <c r="C127" s="31"/>
      <c r="D127" s="31"/>
      <c r="E127" s="32"/>
      <c r="F127" s="16" t="s">
        <v>37</v>
      </c>
      <c r="G127" s="17">
        <v>141000</v>
      </c>
      <c r="H127" s="18">
        <v>0</v>
      </c>
      <c r="I127" s="18">
        <v>0</v>
      </c>
      <c r="J127" s="17">
        <v>141000</v>
      </c>
      <c r="K127" s="17">
        <v>282000</v>
      </c>
      <c r="L127" s="17">
        <v>140830</v>
      </c>
      <c r="M127" s="17">
        <v>140830</v>
      </c>
      <c r="N127" s="17">
        <v>140830</v>
      </c>
      <c r="O127" s="17">
        <v>0</v>
      </c>
    </row>
    <row r="128" spans="1:15" ht="12.75">
      <c r="A128" s="11"/>
      <c r="B128" s="35" t="s">
        <v>141</v>
      </c>
      <c r="C128" s="31"/>
      <c r="D128" s="31"/>
      <c r="E128" s="32"/>
      <c r="F128" s="12" t="s">
        <v>39</v>
      </c>
      <c r="G128" s="13">
        <v>70437</v>
      </c>
      <c r="H128" s="14">
        <v>0</v>
      </c>
      <c r="I128" s="14">
        <v>0</v>
      </c>
      <c r="J128" s="13">
        <v>70437</v>
      </c>
      <c r="K128" s="13">
        <v>140874</v>
      </c>
      <c r="L128" s="13">
        <v>77381.86</v>
      </c>
      <c r="M128" s="13">
        <v>77381.86</v>
      </c>
      <c r="N128" s="13">
        <v>77381.86</v>
      </c>
      <c r="O128" s="13">
        <v>0</v>
      </c>
    </row>
    <row r="129" spans="1:15" ht="15">
      <c r="A129" s="15"/>
      <c r="B129" s="36" t="s">
        <v>142</v>
      </c>
      <c r="C129" s="31"/>
      <c r="D129" s="31"/>
      <c r="E129" s="32"/>
      <c r="F129" s="16" t="s">
        <v>23</v>
      </c>
      <c r="G129" s="17">
        <v>16000</v>
      </c>
      <c r="H129" s="18">
        <v>0</v>
      </c>
      <c r="I129" s="18">
        <v>0</v>
      </c>
      <c r="J129" s="17">
        <v>16000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</row>
    <row r="130" spans="1:15" ht="12.75">
      <c r="A130" s="11"/>
      <c r="B130" s="35" t="s">
        <v>143</v>
      </c>
      <c r="C130" s="31"/>
      <c r="D130" s="31"/>
      <c r="E130" s="32"/>
      <c r="F130" s="12" t="s">
        <v>37</v>
      </c>
      <c r="G130" s="13">
        <v>64200</v>
      </c>
      <c r="H130" s="14">
        <v>0</v>
      </c>
      <c r="I130" s="14">
        <v>0</v>
      </c>
      <c r="J130" s="13">
        <v>64200</v>
      </c>
      <c r="K130" s="13">
        <v>128400</v>
      </c>
      <c r="L130" s="13">
        <v>43200</v>
      </c>
      <c r="M130" s="13">
        <v>43200</v>
      </c>
      <c r="N130" s="13">
        <v>43200</v>
      </c>
      <c r="O130" s="13">
        <v>0</v>
      </c>
    </row>
    <row r="131" spans="1:15" ht="12.75">
      <c r="A131" s="15"/>
      <c r="B131" s="36" t="s">
        <v>144</v>
      </c>
      <c r="C131" s="31"/>
      <c r="D131" s="31"/>
      <c r="E131" s="32"/>
      <c r="F131" s="16" t="s">
        <v>19</v>
      </c>
      <c r="G131" s="17">
        <v>163827</v>
      </c>
      <c r="H131" s="18">
        <v>0</v>
      </c>
      <c r="I131" s="18">
        <v>0</v>
      </c>
      <c r="J131" s="17">
        <v>163827</v>
      </c>
      <c r="K131" s="17">
        <v>352265</v>
      </c>
      <c r="L131" s="17">
        <v>121896.83</v>
      </c>
      <c r="M131" s="17">
        <v>121896.83</v>
      </c>
      <c r="N131" s="17">
        <v>121896.83</v>
      </c>
      <c r="O131" s="17">
        <v>0</v>
      </c>
    </row>
    <row r="132" spans="1:15" ht="12.75">
      <c r="A132" s="11"/>
      <c r="B132" s="35" t="s">
        <v>145</v>
      </c>
      <c r="C132" s="31"/>
      <c r="D132" s="31"/>
      <c r="E132" s="32"/>
      <c r="F132" s="12" t="s">
        <v>41</v>
      </c>
      <c r="G132" s="13">
        <v>77046</v>
      </c>
      <c r="H132" s="14">
        <v>0</v>
      </c>
      <c r="I132" s="14">
        <v>0</v>
      </c>
      <c r="J132" s="13">
        <v>77046</v>
      </c>
      <c r="K132" s="13">
        <v>154092</v>
      </c>
      <c r="L132" s="13">
        <v>69533.52</v>
      </c>
      <c r="M132" s="13">
        <v>69533.52</v>
      </c>
      <c r="N132" s="13">
        <v>69533.52</v>
      </c>
      <c r="O132" s="13">
        <v>0</v>
      </c>
    </row>
    <row r="133" spans="1:15" ht="12.75">
      <c r="A133" s="15"/>
      <c r="B133" s="36" t="s">
        <v>146</v>
      </c>
      <c r="C133" s="31"/>
      <c r="D133" s="31"/>
      <c r="E133" s="32"/>
      <c r="F133" s="16" t="s">
        <v>39</v>
      </c>
      <c r="G133" s="17">
        <v>48924</v>
      </c>
      <c r="H133" s="18">
        <v>0</v>
      </c>
      <c r="I133" s="18">
        <v>0</v>
      </c>
      <c r="J133" s="17">
        <v>48924</v>
      </c>
      <c r="K133" s="17">
        <v>97848</v>
      </c>
      <c r="L133" s="17">
        <v>46854.68</v>
      </c>
      <c r="M133" s="17">
        <v>46854.68</v>
      </c>
      <c r="N133" s="17">
        <v>46854.68</v>
      </c>
      <c r="O133" s="17">
        <v>0</v>
      </c>
    </row>
    <row r="134" spans="1:15" ht="12.75">
      <c r="A134" s="11"/>
      <c r="B134" s="35" t="s">
        <v>147</v>
      </c>
      <c r="C134" s="31"/>
      <c r="D134" s="31"/>
      <c r="E134" s="32"/>
      <c r="F134" s="12" t="s">
        <v>106</v>
      </c>
      <c r="G134" s="13">
        <v>242658</v>
      </c>
      <c r="H134" s="14">
        <v>0</v>
      </c>
      <c r="I134" s="14">
        <v>0</v>
      </c>
      <c r="J134" s="13">
        <v>242658</v>
      </c>
      <c r="K134" s="13">
        <v>485316</v>
      </c>
      <c r="L134" s="13">
        <v>201609.98</v>
      </c>
      <c r="M134" s="13">
        <v>201609.98</v>
      </c>
      <c r="N134" s="13">
        <v>201609.98</v>
      </c>
      <c r="O134" s="13">
        <v>0</v>
      </c>
    </row>
    <row r="135" spans="1:15" ht="15">
      <c r="A135" s="15"/>
      <c r="B135" s="36" t="s">
        <v>148</v>
      </c>
      <c r="C135" s="31"/>
      <c r="D135" s="31"/>
      <c r="E135" s="32"/>
      <c r="F135" s="16" t="s">
        <v>27</v>
      </c>
      <c r="G135" s="17">
        <v>3600</v>
      </c>
      <c r="H135" s="18">
        <v>0</v>
      </c>
      <c r="I135" s="18">
        <v>0</v>
      </c>
      <c r="J135" s="17">
        <v>3600</v>
      </c>
      <c r="K135" s="17">
        <v>7200</v>
      </c>
      <c r="L135" s="17">
        <v>3316</v>
      </c>
      <c r="M135" s="17">
        <v>3316</v>
      </c>
      <c r="N135" s="17">
        <v>3316</v>
      </c>
      <c r="O135" s="17">
        <v>0</v>
      </c>
    </row>
    <row r="136" spans="1:15" ht="12.75">
      <c r="A136" s="11"/>
      <c r="B136" s="35" t="s">
        <v>149</v>
      </c>
      <c r="C136" s="31"/>
      <c r="D136" s="31"/>
      <c r="E136" s="32"/>
      <c r="F136" s="12" t="s">
        <v>33</v>
      </c>
      <c r="G136" s="13">
        <v>28444</v>
      </c>
      <c r="H136" s="14">
        <v>0</v>
      </c>
      <c r="I136" s="14">
        <v>0</v>
      </c>
      <c r="J136" s="13">
        <v>28444</v>
      </c>
      <c r="K136" s="13">
        <v>56888</v>
      </c>
      <c r="L136" s="13">
        <v>14471.63</v>
      </c>
      <c r="M136" s="13">
        <v>14471.63</v>
      </c>
      <c r="N136" s="13">
        <v>14471.63</v>
      </c>
      <c r="O136" s="13">
        <v>0</v>
      </c>
    </row>
    <row r="137" spans="1:15" ht="12.75">
      <c r="A137" s="15"/>
      <c r="B137" s="36" t="s">
        <v>150</v>
      </c>
      <c r="C137" s="31"/>
      <c r="D137" s="31"/>
      <c r="E137" s="32"/>
      <c r="F137" s="16" t="s">
        <v>21</v>
      </c>
      <c r="G137" s="17">
        <v>179857</v>
      </c>
      <c r="H137" s="18">
        <v>0</v>
      </c>
      <c r="I137" s="18">
        <v>0</v>
      </c>
      <c r="J137" s="17">
        <v>179857</v>
      </c>
      <c r="K137" s="17">
        <v>338996.07</v>
      </c>
      <c r="L137" s="17">
        <v>162483.82</v>
      </c>
      <c r="M137" s="17">
        <v>162483.82</v>
      </c>
      <c r="N137" s="17">
        <v>162483.82</v>
      </c>
      <c r="O137" s="17">
        <v>0</v>
      </c>
    </row>
    <row r="138" spans="1:15" ht="12.75">
      <c r="A138" s="11"/>
      <c r="B138" s="35" t="s">
        <v>151</v>
      </c>
      <c r="C138" s="31"/>
      <c r="D138" s="31"/>
      <c r="E138" s="32"/>
      <c r="F138" s="12" t="s">
        <v>25</v>
      </c>
      <c r="G138" s="13">
        <v>545412</v>
      </c>
      <c r="H138" s="14">
        <v>0</v>
      </c>
      <c r="I138" s="14">
        <v>0</v>
      </c>
      <c r="J138" s="13">
        <v>545412</v>
      </c>
      <c r="K138" s="13">
        <v>1079396.29</v>
      </c>
      <c r="L138" s="13">
        <v>589956.08</v>
      </c>
      <c r="M138" s="13">
        <v>589956.08</v>
      </c>
      <c r="N138" s="13">
        <v>589956.08</v>
      </c>
      <c r="O138" s="13">
        <v>0</v>
      </c>
    </row>
    <row r="139" spans="1:15" ht="12.75">
      <c r="A139" s="15"/>
      <c r="B139" s="36" t="s">
        <v>152</v>
      </c>
      <c r="C139" s="31"/>
      <c r="D139" s="31"/>
      <c r="E139" s="32"/>
      <c r="F139" s="16" t="s">
        <v>29</v>
      </c>
      <c r="G139" s="17">
        <v>0</v>
      </c>
      <c r="H139" s="18">
        <v>0</v>
      </c>
      <c r="I139" s="18">
        <v>0</v>
      </c>
      <c r="J139" s="17">
        <v>0</v>
      </c>
      <c r="K139" s="17">
        <v>213970</v>
      </c>
      <c r="L139" s="17">
        <v>0</v>
      </c>
      <c r="M139" s="17">
        <v>0</v>
      </c>
      <c r="N139" s="17">
        <v>0</v>
      </c>
      <c r="O139" s="17">
        <v>0</v>
      </c>
    </row>
    <row r="140" spans="1:15" ht="12.75">
      <c r="A140" s="11"/>
      <c r="B140" s="35" t="s">
        <v>153</v>
      </c>
      <c r="C140" s="31"/>
      <c r="D140" s="31"/>
      <c r="E140" s="32"/>
      <c r="F140" s="12" t="s">
        <v>37</v>
      </c>
      <c r="G140" s="13">
        <v>31200</v>
      </c>
      <c r="H140" s="14">
        <v>0</v>
      </c>
      <c r="I140" s="14">
        <v>0</v>
      </c>
      <c r="J140" s="13">
        <v>31200</v>
      </c>
      <c r="K140" s="13">
        <v>62400</v>
      </c>
      <c r="L140" s="13">
        <v>23396.67</v>
      </c>
      <c r="M140" s="13">
        <v>23396.67</v>
      </c>
      <c r="N140" s="13">
        <v>23396.67</v>
      </c>
      <c r="O140" s="13">
        <v>0</v>
      </c>
    </row>
    <row r="141" spans="1:15" ht="12.75">
      <c r="A141" s="15"/>
      <c r="B141" s="36" t="s">
        <v>154</v>
      </c>
      <c r="C141" s="31"/>
      <c r="D141" s="31"/>
      <c r="E141" s="32"/>
      <c r="F141" s="16" t="s">
        <v>106</v>
      </c>
      <c r="G141" s="17">
        <v>195948</v>
      </c>
      <c r="H141" s="18">
        <v>0</v>
      </c>
      <c r="I141" s="18">
        <v>0</v>
      </c>
      <c r="J141" s="17">
        <v>195948</v>
      </c>
      <c r="K141" s="17">
        <v>391896</v>
      </c>
      <c r="L141" s="17">
        <v>213683.78</v>
      </c>
      <c r="M141" s="17">
        <v>213683.78</v>
      </c>
      <c r="N141" s="17">
        <v>213683.78</v>
      </c>
      <c r="O141" s="17">
        <v>0</v>
      </c>
    </row>
    <row r="142" spans="1:15" ht="15">
      <c r="A142" s="11"/>
      <c r="B142" s="35" t="s">
        <v>155</v>
      </c>
      <c r="C142" s="31"/>
      <c r="D142" s="31"/>
      <c r="E142" s="32"/>
      <c r="F142" s="12" t="s">
        <v>27</v>
      </c>
      <c r="G142" s="13">
        <v>2940</v>
      </c>
      <c r="H142" s="14">
        <v>0</v>
      </c>
      <c r="I142" s="14">
        <v>0</v>
      </c>
      <c r="J142" s="13">
        <v>2940</v>
      </c>
      <c r="K142" s="13">
        <v>5880</v>
      </c>
      <c r="L142" s="13">
        <v>2804</v>
      </c>
      <c r="M142" s="13">
        <v>2804</v>
      </c>
      <c r="N142" s="13">
        <v>2804</v>
      </c>
      <c r="O142" s="13">
        <v>0</v>
      </c>
    </row>
    <row r="143" spans="1:15" ht="12.75">
      <c r="A143" s="15"/>
      <c r="B143" s="36" t="s">
        <v>156</v>
      </c>
      <c r="C143" s="31"/>
      <c r="D143" s="31"/>
      <c r="E143" s="32"/>
      <c r="F143" s="16" t="s">
        <v>33</v>
      </c>
      <c r="G143" s="17">
        <v>19026</v>
      </c>
      <c r="H143" s="18">
        <v>0</v>
      </c>
      <c r="I143" s="18">
        <v>0</v>
      </c>
      <c r="J143" s="17">
        <v>19026</v>
      </c>
      <c r="K143" s="17">
        <v>38052</v>
      </c>
      <c r="L143" s="17">
        <v>7969.42</v>
      </c>
      <c r="M143" s="17">
        <v>7969.42</v>
      </c>
      <c r="N143" s="17">
        <v>7969.42</v>
      </c>
      <c r="O143" s="17">
        <v>0</v>
      </c>
    </row>
    <row r="144" spans="1:15" ht="12.75">
      <c r="A144" s="11"/>
      <c r="B144" s="35" t="s">
        <v>157</v>
      </c>
      <c r="C144" s="31"/>
      <c r="D144" s="31"/>
      <c r="E144" s="32"/>
      <c r="F144" s="12" t="s">
        <v>19</v>
      </c>
      <c r="G144" s="13">
        <v>251974</v>
      </c>
      <c r="H144" s="14">
        <v>0</v>
      </c>
      <c r="I144" s="14">
        <v>0</v>
      </c>
      <c r="J144" s="13">
        <v>251974</v>
      </c>
      <c r="K144" s="13">
        <v>435572.4</v>
      </c>
      <c r="L144" s="13">
        <v>298506.07</v>
      </c>
      <c r="M144" s="13">
        <v>298506.07</v>
      </c>
      <c r="N144" s="13">
        <v>298506.07</v>
      </c>
      <c r="O144" s="13">
        <v>0</v>
      </c>
    </row>
    <row r="145" spans="1:15" ht="12.75">
      <c r="A145" s="15"/>
      <c r="B145" s="36" t="s">
        <v>158</v>
      </c>
      <c r="C145" s="31"/>
      <c r="D145" s="31"/>
      <c r="E145" s="32"/>
      <c r="F145" s="16" t="s">
        <v>39</v>
      </c>
      <c r="G145" s="17">
        <v>30474</v>
      </c>
      <c r="H145" s="18">
        <v>0</v>
      </c>
      <c r="I145" s="18">
        <v>0</v>
      </c>
      <c r="J145" s="17">
        <v>30474</v>
      </c>
      <c r="K145" s="17">
        <v>60948</v>
      </c>
      <c r="L145" s="17">
        <v>34027.09</v>
      </c>
      <c r="M145" s="17">
        <v>34027.09</v>
      </c>
      <c r="N145" s="17">
        <v>34027.09</v>
      </c>
      <c r="O145" s="17">
        <v>0</v>
      </c>
    </row>
    <row r="146" spans="1:15" ht="12.75">
      <c r="A146" s="11"/>
      <c r="B146" s="35" t="s">
        <v>159</v>
      </c>
      <c r="C146" s="31"/>
      <c r="D146" s="31"/>
      <c r="E146" s="32"/>
      <c r="F146" s="12" t="s">
        <v>29</v>
      </c>
      <c r="G146" s="13">
        <v>0</v>
      </c>
      <c r="H146" s="14">
        <v>0</v>
      </c>
      <c r="I146" s="14">
        <v>0</v>
      </c>
      <c r="J146" s="13">
        <v>0</v>
      </c>
      <c r="K146" s="13">
        <v>138094</v>
      </c>
      <c r="L146" s="13">
        <v>0</v>
      </c>
      <c r="M146" s="13">
        <v>0</v>
      </c>
      <c r="N146" s="13">
        <v>0</v>
      </c>
      <c r="O146" s="13">
        <v>0</v>
      </c>
    </row>
    <row r="147" spans="1:15" ht="12.75">
      <c r="A147" s="15"/>
      <c r="B147" s="36" t="s">
        <v>160</v>
      </c>
      <c r="C147" s="31"/>
      <c r="D147" s="31"/>
      <c r="E147" s="32"/>
      <c r="F147" s="16" t="s">
        <v>25</v>
      </c>
      <c r="G147" s="17">
        <v>322290</v>
      </c>
      <c r="H147" s="18">
        <v>0</v>
      </c>
      <c r="I147" s="18">
        <v>0</v>
      </c>
      <c r="J147" s="17">
        <v>322290</v>
      </c>
      <c r="K147" s="17">
        <v>637104.58</v>
      </c>
      <c r="L147" s="17">
        <v>210559.91</v>
      </c>
      <c r="M147" s="17">
        <v>210559.91</v>
      </c>
      <c r="N147" s="17">
        <v>210559.91</v>
      </c>
      <c r="O147" s="17">
        <v>0</v>
      </c>
    </row>
    <row r="148" spans="1:15" ht="12.75">
      <c r="A148" s="11"/>
      <c r="B148" s="35" t="s">
        <v>161</v>
      </c>
      <c r="C148" s="31"/>
      <c r="D148" s="31"/>
      <c r="E148" s="32"/>
      <c r="F148" s="12" t="s">
        <v>21</v>
      </c>
      <c r="G148" s="13">
        <v>126361</v>
      </c>
      <c r="H148" s="14">
        <v>0</v>
      </c>
      <c r="I148" s="14">
        <v>0</v>
      </c>
      <c r="J148" s="13">
        <v>126361</v>
      </c>
      <c r="K148" s="13">
        <v>237651.12</v>
      </c>
      <c r="L148" s="13">
        <v>108828.62</v>
      </c>
      <c r="M148" s="13">
        <v>108828.62</v>
      </c>
      <c r="N148" s="13">
        <v>108828.62</v>
      </c>
      <c r="O148" s="13">
        <v>0</v>
      </c>
    </row>
    <row r="149" spans="1:15" ht="12.75">
      <c r="A149" s="15"/>
      <c r="B149" s="36" t="s">
        <v>162</v>
      </c>
      <c r="C149" s="31"/>
      <c r="D149" s="31"/>
      <c r="E149" s="32"/>
      <c r="F149" s="16" t="s">
        <v>41</v>
      </c>
      <c r="G149" s="17">
        <v>40176</v>
      </c>
      <c r="H149" s="18">
        <v>0</v>
      </c>
      <c r="I149" s="18">
        <v>0</v>
      </c>
      <c r="J149" s="17">
        <v>40176</v>
      </c>
      <c r="K149" s="17">
        <v>80352</v>
      </c>
      <c r="L149" s="17">
        <v>40714.72</v>
      </c>
      <c r="M149" s="17">
        <v>40714.72</v>
      </c>
      <c r="N149" s="17">
        <v>40714.72</v>
      </c>
      <c r="O149" s="17">
        <v>0</v>
      </c>
    </row>
    <row r="150" spans="1:15" ht="12.75">
      <c r="A150" s="38" t="s">
        <v>43</v>
      </c>
      <c r="B150" s="31"/>
      <c r="C150" s="31"/>
      <c r="D150" s="31"/>
      <c r="E150" s="31"/>
      <c r="F150" s="32"/>
      <c r="G150" s="10">
        <v>504288</v>
      </c>
      <c r="H150" s="10">
        <v>0</v>
      </c>
      <c r="I150" s="10">
        <v>8031.4</v>
      </c>
      <c r="J150" s="10">
        <v>496256.6</v>
      </c>
      <c r="K150" s="10">
        <v>456064.6</v>
      </c>
      <c r="L150" s="10">
        <v>355231.2</v>
      </c>
      <c r="M150" s="10">
        <v>355231.2</v>
      </c>
      <c r="N150" s="10">
        <v>337096.49</v>
      </c>
      <c r="O150" s="10">
        <v>0</v>
      </c>
    </row>
    <row r="151" spans="1:15" ht="12.75">
      <c r="A151" s="11"/>
      <c r="B151" s="35" t="s">
        <v>163</v>
      </c>
      <c r="C151" s="31"/>
      <c r="D151" s="31"/>
      <c r="E151" s="32"/>
      <c r="F151" s="12" t="s">
        <v>111</v>
      </c>
      <c r="G151" s="13">
        <v>285360</v>
      </c>
      <c r="H151" s="14">
        <v>0</v>
      </c>
      <c r="I151" s="14">
        <v>0</v>
      </c>
      <c r="J151" s="13">
        <v>285360</v>
      </c>
      <c r="K151" s="13">
        <v>144300</v>
      </c>
      <c r="L151" s="13">
        <v>144300</v>
      </c>
      <c r="M151" s="13">
        <v>144300</v>
      </c>
      <c r="N151" s="13">
        <v>144300</v>
      </c>
      <c r="O151" s="13">
        <v>0</v>
      </c>
    </row>
    <row r="152" spans="1:15" ht="15">
      <c r="A152" s="15"/>
      <c r="B152" s="36" t="s">
        <v>164</v>
      </c>
      <c r="C152" s="31"/>
      <c r="D152" s="31"/>
      <c r="E152" s="32"/>
      <c r="F152" s="16" t="s">
        <v>165</v>
      </c>
      <c r="G152" s="17">
        <v>105060</v>
      </c>
      <c r="H152" s="18">
        <v>0</v>
      </c>
      <c r="I152" s="18">
        <v>3.36</v>
      </c>
      <c r="J152" s="17">
        <v>105056.64</v>
      </c>
      <c r="K152" s="17">
        <v>105056.64</v>
      </c>
      <c r="L152" s="17">
        <v>105056.64</v>
      </c>
      <c r="M152" s="17">
        <v>105056.64</v>
      </c>
      <c r="N152" s="17">
        <v>105056.64</v>
      </c>
      <c r="O152" s="17">
        <v>0</v>
      </c>
    </row>
    <row r="153" spans="1:15" ht="12.75">
      <c r="A153" s="11"/>
      <c r="B153" s="35" t="s">
        <v>166</v>
      </c>
      <c r="C153" s="31"/>
      <c r="D153" s="31"/>
      <c r="E153" s="32"/>
      <c r="F153" s="12" t="s">
        <v>55</v>
      </c>
      <c r="G153" s="13">
        <v>34560</v>
      </c>
      <c r="H153" s="14">
        <v>0</v>
      </c>
      <c r="I153" s="14">
        <v>0</v>
      </c>
      <c r="J153" s="13">
        <v>34560</v>
      </c>
      <c r="K153" s="13">
        <v>69120</v>
      </c>
      <c r="L153" s="13">
        <v>37604.11</v>
      </c>
      <c r="M153" s="13">
        <v>37604.11</v>
      </c>
      <c r="N153" s="13">
        <v>30790.81</v>
      </c>
      <c r="O153" s="13">
        <v>0</v>
      </c>
    </row>
    <row r="154" spans="1:15" ht="15">
      <c r="A154" s="15"/>
      <c r="B154" s="36" t="s">
        <v>167</v>
      </c>
      <c r="C154" s="31"/>
      <c r="D154" s="31"/>
      <c r="E154" s="32"/>
      <c r="F154" s="16" t="s">
        <v>53</v>
      </c>
      <c r="G154" s="17">
        <v>11424</v>
      </c>
      <c r="H154" s="18">
        <v>0</v>
      </c>
      <c r="I154" s="18">
        <v>0</v>
      </c>
      <c r="J154" s="17">
        <v>11424</v>
      </c>
      <c r="K154" s="17">
        <v>22848</v>
      </c>
      <c r="L154" s="17">
        <v>12409.29</v>
      </c>
      <c r="M154" s="17">
        <v>12409.29</v>
      </c>
      <c r="N154" s="17">
        <v>10160.91</v>
      </c>
      <c r="O154" s="17">
        <v>0</v>
      </c>
    </row>
    <row r="155" spans="1:15" ht="12.75">
      <c r="A155" s="11"/>
      <c r="B155" s="35" t="s">
        <v>168</v>
      </c>
      <c r="C155" s="31"/>
      <c r="D155" s="31"/>
      <c r="E155" s="32"/>
      <c r="F155" s="12" t="s">
        <v>92</v>
      </c>
      <c r="G155" s="13">
        <v>6000</v>
      </c>
      <c r="H155" s="14">
        <v>0</v>
      </c>
      <c r="I155" s="14">
        <v>3028.04</v>
      </c>
      <c r="J155" s="13">
        <v>2971.96</v>
      </c>
      <c r="K155" s="13">
        <v>1971.96</v>
      </c>
      <c r="L155" s="13">
        <v>1971.96</v>
      </c>
      <c r="M155" s="13">
        <v>1971.96</v>
      </c>
      <c r="N155" s="13">
        <v>1971.96</v>
      </c>
      <c r="O155" s="13">
        <v>0</v>
      </c>
    </row>
    <row r="156" spans="1:15" ht="12.75">
      <c r="A156" s="15"/>
      <c r="B156" s="36" t="s">
        <v>169</v>
      </c>
      <c r="C156" s="31"/>
      <c r="D156" s="31"/>
      <c r="E156" s="32"/>
      <c r="F156" s="16" t="s">
        <v>55</v>
      </c>
      <c r="G156" s="17">
        <v>25548</v>
      </c>
      <c r="H156" s="18">
        <v>0</v>
      </c>
      <c r="I156" s="18">
        <v>0</v>
      </c>
      <c r="J156" s="17">
        <v>25548</v>
      </c>
      <c r="K156" s="17">
        <v>51096</v>
      </c>
      <c r="L156" s="17">
        <v>25817.62</v>
      </c>
      <c r="M156" s="17">
        <v>25817.62</v>
      </c>
      <c r="N156" s="17">
        <v>21338.11</v>
      </c>
      <c r="O156" s="17">
        <v>0</v>
      </c>
    </row>
    <row r="157" spans="1:15" ht="15">
      <c r="A157" s="11"/>
      <c r="B157" s="35" t="s">
        <v>170</v>
      </c>
      <c r="C157" s="31"/>
      <c r="D157" s="31"/>
      <c r="E157" s="32"/>
      <c r="F157" s="12" t="s">
        <v>53</v>
      </c>
      <c r="G157" s="13">
        <v>8448</v>
      </c>
      <c r="H157" s="14">
        <v>0</v>
      </c>
      <c r="I157" s="14">
        <v>0</v>
      </c>
      <c r="J157" s="13">
        <v>8448</v>
      </c>
      <c r="K157" s="13">
        <v>16896</v>
      </c>
      <c r="L157" s="13">
        <v>8519.8</v>
      </c>
      <c r="M157" s="13">
        <v>8519.8</v>
      </c>
      <c r="N157" s="13">
        <v>7041.57</v>
      </c>
      <c r="O157" s="13">
        <v>0</v>
      </c>
    </row>
    <row r="158" spans="1:15" ht="15">
      <c r="A158" s="15"/>
      <c r="B158" s="36" t="s">
        <v>171</v>
      </c>
      <c r="C158" s="31"/>
      <c r="D158" s="31"/>
      <c r="E158" s="32"/>
      <c r="F158" s="16" t="s">
        <v>172</v>
      </c>
      <c r="G158" s="17">
        <v>6000</v>
      </c>
      <c r="H158" s="18">
        <v>0</v>
      </c>
      <c r="I158" s="18">
        <v>5000</v>
      </c>
      <c r="J158" s="17">
        <v>1000</v>
      </c>
      <c r="K158" s="17">
        <v>1000</v>
      </c>
      <c r="L158" s="17">
        <v>1000</v>
      </c>
      <c r="M158" s="17">
        <v>1000</v>
      </c>
      <c r="N158" s="17">
        <v>1000</v>
      </c>
      <c r="O158" s="17">
        <v>0</v>
      </c>
    </row>
    <row r="159" spans="1:15" ht="15">
      <c r="A159" s="11"/>
      <c r="B159" s="35" t="s">
        <v>173</v>
      </c>
      <c r="C159" s="31"/>
      <c r="D159" s="31"/>
      <c r="E159" s="32"/>
      <c r="F159" s="12" t="s">
        <v>53</v>
      </c>
      <c r="G159" s="13">
        <v>5436</v>
      </c>
      <c r="H159" s="14">
        <v>0</v>
      </c>
      <c r="I159" s="14">
        <v>0</v>
      </c>
      <c r="J159" s="13">
        <v>5436</v>
      </c>
      <c r="K159" s="13">
        <v>10872</v>
      </c>
      <c r="L159" s="13">
        <v>4603.08</v>
      </c>
      <c r="M159" s="13">
        <v>4603.08</v>
      </c>
      <c r="N159" s="13">
        <v>3830.1</v>
      </c>
      <c r="O159" s="13">
        <v>0</v>
      </c>
    </row>
    <row r="160" spans="1:15" ht="12.75">
      <c r="A160" s="15"/>
      <c r="B160" s="36" t="s">
        <v>174</v>
      </c>
      <c r="C160" s="31"/>
      <c r="D160" s="31"/>
      <c r="E160" s="32"/>
      <c r="F160" s="16" t="s">
        <v>55</v>
      </c>
      <c r="G160" s="17">
        <v>16452</v>
      </c>
      <c r="H160" s="18">
        <v>0</v>
      </c>
      <c r="I160" s="18">
        <v>0</v>
      </c>
      <c r="J160" s="17">
        <v>16452</v>
      </c>
      <c r="K160" s="17">
        <v>32904</v>
      </c>
      <c r="L160" s="17">
        <v>13948.7</v>
      </c>
      <c r="M160" s="17">
        <v>13948.7</v>
      </c>
      <c r="N160" s="17">
        <v>11606.39</v>
      </c>
      <c r="O160" s="17">
        <v>0</v>
      </c>
    </row>
    <row r="161" spans="1:15" ht="12.75">
      <c r="A161" s="38" t="s">
        <v>56</v>
      </c>
      <c r="B161" s="31"/>
      <c r="C161" s="31"/>
      <c r="D161" s="31"/>
      <c r="E161" s="31"/>
      <c r="F161" s="32"/>
      <c r="G161" s="10">
        <v>44937</v>
      </c>
      <c r="H161" s="10">
        <v>0</v>
      </c>
      <c r="I161" s="10">
        <v>0</v>
      </c>
      <c r="J161" s="10">
        <v>44937</v>
      </c>
      <c r="K161" s="10">
        <v>44937</v>
      </c>
      <c r="L161" s="10">
        <v>0</v>
      </c>
      <c r="M161" s="10">
        <v>0</v>
      </c>
      <c r="N161" s="10">
        <v>0</v>
      </c>
      <c r="O161" s="10">
        <v>0</v>
      </c>
    </row>
    <row r="162" spans="1:15" ht="12.75">
      <c r="A162" s="11"/>
      <c r="B162" s="35" t="s">
        <v>175</v>
      </c>
      <c r="C162" s="31"/>
      <c r="D162" s="31"/>
      <c r="E162" s="32"/>
      <c r="F162" s="12" t="s">
        <v>60</v>
      </c>
      <c r="G162" s="13">
        <v>8169</v>
      </c>
      <c r="H162" s="14">
        <v>0</v>
      </c>
      <c r="I162" s="14">
        <v>0</v>
      </c>
      <c r="J162" s="13">
        <v>8169</v>
      </c>
      <c r="K162" s="13">
        <v>8169</v>
      </c>
      <c r="L162" s="13">
        <v>0</v>
      </c>
      <c r="M162" s="13">
        <v>0</v>
      </c>
      <c r="N162" s="13">
        <v>0</v>
      </c>
      <c r="O162" s="13">
        <v>0</v>
      </c>
    </row>
    <row r="163" spans="1:15" ht="12.75">
      <c r="A163" s="15"/>
      <c r="B163" s="36" t="s">
        <v>176</v>
      </c>
      <c r="C163" s="31"/>
      <c r="D163" s="31"/>
      <c r="E163" s="32"/>
      <c r="F163" s="16" t="s">
        <v>60</v>
      </c>
      <c r="G163" s="17">
        <v>21424</v>
      </c>
      <c r="H163" s="18">
        <v>0</v>
      </c>
      <c r="I163" s="18">
        <v>0</v>
      </c>
      <c r="J163" s="17">
        <v>21424</v>
      </c>
      <c r="K163" s="17">
        <v>21424</v>
      </c>
      <c r="L163" s="17">
        <v>0</v>
      </c>
      <c r="M163" s="17">
        <v>0</v>
      </c>
      <c r="N163" s="17">
        <v>0</v>
      </c>
      <c r="O163" s="17">
        <v>0</v>
      </c>
    </row>
    <row r="164" spans="1:15" ht="12.75">
      <c r="A164" s="11"/>
      <c r="B164" s="35" t="s">
        <v>177</v>
      </c>
      <c r="C164" s="31"/>
      <c r="D164" s="31"/>
      <c r="E164" s="32"/>
      <c r="F164" s="12" t="s">
        <v>60</v>
      </c>
      <c r="G164" s="13">
        <v>15344</v>
      </c>
      <c r="H164" s="14">
        <v>0</v>
      </c>
      <c r="I164" s="14">
        <v>0</v>
      </c>
      <c r="J164" s="13">
        <v>15344</v>
      </c>
      <c r="K164" s="13">
        <v>15344</v>
      </c>
      <c r="L164" s="13">
        <v>0</v>
      </c>
      <c r="M164" s="13">
        <v>0</v>
      </c>
      <c r="N164" s="13">
        <v>0</v>
      </c>
      <c r="O164" s="13">
        <v>0</v>
      </c>
    </row>
    <row r="165" spans="1:15" ht="12.75">
      <c r="A165" s="37" t="s">
        <v>178</v>
      </c>
      <c r="B165" s="31"/>
      <c r="C165" s="31"/>
      <c r="D165" s="31"/>
      <c r="E165" s="31"/>
      <c r="F165" s="32"/>
      <c r="G165" s="9">
        <v>128110</v>
      </c>
      <c r="H165" s="9">
        <v>16922.96</v>
      </c>
      <c r="I165" s="9">
        <v>2464.64</v>
      </c>
      <c r="J165" s="9">
        <v>142568.32</v>
      </c>
      <c r="K165" s="9">
        <v>284874.32</v>
      </c>
      <c r="L165" s="9">
        <v>17568.97</v>
      </c>
      <c r="M165" s="9">
        <v>17568.97</v>
      </c>
      <c r="N165" s="9">
        <v>17568.97</v>
      </c>
      <c r="O165" s="9">
        <v>0</v>
      </c>
    </row>
    <row r="166" spans="1:15" ht="12.75">
      <c r="A166" s="38" t="s">
        <v>17</v>
      </c>
      <c r="B166" s="31"/>
      <c r="C166" s="31"/>
      <c r="D166" s="31"/>
      <c r="E166" s="31"/>
      <c r="F166" s="32"/>
      <c r="G166" s="10">
        <v>121756</v>
      </c>
      <c r="H166" s="10">
        <v>0</v>
      </c>
      <c r="I166" s="10">
        <v>0</v>
      </c>
      <c r="J166" s="10">
        <v>121756</v>
      </c>
      <c r="K166" s="10">
        <v>260708</v>
      </c>
      <c r="L166" s="10">
        <v>110.65</v>
      </c>
      <c r="M166" s="10">
        <v>110.65</v>
      </c>
      <c r="N166" s="10">
        <v>110.65</v>
      </c>
      <c r="O166" s="10">
        <v>0</v>
      </c>
    </row>
    <row r="167" spans="1:15" ht="12.75">
      <c r="A167" s="15"/>
      <c r="B167" s="36" t="s">
        <v>179</v>
      </c>
      <c r="C167" s="31"/>
      <c r="D167" s="31"/>
      <c r="E167" s="32"/>
      <c r="F167" s="16" t="s">
        <v>25</v>
      </c>
      <c r="G167" s="17">
        <v>71484</v>
      </c>
      <c r="H167" s="18">
        <v>0</v>
      </c>
      <c r="I167" s="18">
        <v>0</v>
      </c>
      <c r="J167" s="17">
        <v>71484</v>
      </c>
      <c r="K167" s="17">
        <v>142968</v>
      </c>
      <c r="L167" s="17">
        <v>0</v>
      </c>
      <c r="M167" s="17">
        <v>0</v>
      </c>
      <c r="N167" s="17">
        <v>0</v>
      </c>
      <c r="O167" s="17">
        <v>0</v>
      </c>
    </row>
    <row r="168" spans="1:15" ht="12.75">
      <c r="A168" s="11"/>
      <c r="B168" s="35" t="s">
        <v>180</v>
      </c>
      <c r="C168" s="31"/>
      <c r="D168" s="31"/>
      <c r="E168" s="32"/>
      <c r="F168" s="12" t="s">
        <v>33</v>
      </c>
      <c r="G168" s="13">
        <v>1868</v>
      </c>
      <c r="H168" s="14">
        <v>0</v>
      </c>
      <c r="I168" s="14">
        <v>0</v>
      </c>
      <c r="J168" s="13">
        <v>1868</v>
      </c>
      <c r="K168" s="13">
        <v>3736</v>
      </c>
      <c r="L168" s="13">
        <v>0</v>
      </c>
      <c r="M168" s="13">
        <v>0</v>
      </c>
      <c r="N168" s="13">
        <v>0</v>
      </c>
      <c r="O168" s="13">
        <v>0</v>
      </c>
    </row>
    <row r="169" spans="1:15" ht="12.75">
      <c r="A169" s="15"/>
      <c r="B169" s="36" t="s">
        <v>181</v>
      </c>
      <c r="C169" s="31"/>
      <c r="D169" s="31"/>
      <c r="E169" s="32"/>
      <c r="F169" s="16" t="s">
        <v>29</v>
      </c>
      <c r="G169" s="17">
        <v>0</v>
      </c>
      <c r="H169" s="18">
        <v>0</v>
      </c>
      <c r="I169" s="18">
        <v>0</v>
      </c>
      <c r="J169" s="17">
        <v>0</v>
      </c>
      <c r="K169" s="17">
        <v>21020</v>
      </c>
      <c r="L169" s="17">
        <v>0</v>
      </c>
      <c r="M169" s="17">
        <v>0</v>
      </c>
      <c r="N169" s="17">
        <v>0</v>
      </c>
      <c r="O169" s="17">
        <v>0</v>
      </c>
    </row>
    <row r="170" spans="1:15" ht="12.75">
      <c r="A170" s="11"/>
      <c r="B170" s="35" t="s">
        <v>182</v>
      </c>
      <c r="C170" s="31"/>
      <c r="D170" s="31"/>
      <c r="E170" s="32"/>
      <c r="F170" s="12" t="s">
        <v>37</v>
      </c>
      <c r="G170" s="13">
        <v>12600</v>
      </c>
      <c r="H170" s="14">
        <v>0</v>
      </c>
      <c r="I170" s="14">
        <v>0</v>
      </c>
      <c r="J170" s="13">
        <v>12600</v>
      </c>
      <c r="K170" s="13">
        <v>25200</v>
      </c>
      <c r="L170" s="13">
        <v>0</v>
      </c>
      <c r="M170" s="13">
        <v>0</v>
      </c>
      <c r="N170" s="13">
        <v>0</v>
      </c>
      <c r="O170" s="13">
        <v>0</v>
      </c>
    </row>
    <row r="171" spans="1:15" ht="12.75">
      <c r="A171" s="15"/>
      <c r="B171" s="36" t="s">
        <v>183</v>
      </c>
      <c r="C171" s="31"/>
      <c r="D171" s="31"/>
      <c r="E171" s="32"/>
      <c r="F171" s="16" t="s">
        <v>19</v>
      </c>
      <c r="G171" s="17">
        <v>3640</v>
      </c>
      <c r="H171" s="18">
        <v>0</v>
      </c>
      <c r="I171" s="18">
        <v>0</v>
      </c>
      <c r="J171" s="17">
        <v>3640</v>
      </c>
      <c r="K171" s="17">
        <v>3556</v>
      </c>
      <c r="L171" s="17">
        <v>0</v>
      </c>
      <c r="M171" s="17">
        <v>0</v>
      </c>
      <c r="N171" s="17">
        <v>0</v>
      </c>
      <c r="O171" s="17">
        <v>0</v>
      </c>
    </row>
    <row r="172" spans="1:15" ht="12.75">
      <c r="A172" s="11"/>
      <c r="B172" s="35" t="s">
        <v>184</v>
      </c>
      <c r="C172" s="31"/>
      <c r="D172" s="31"/>
      <c r="E172" s="32"/>
      <c r="F172" s="12" t="s">
        <v>41</v>
      </c>
      <c r="G172" s="13">
        <v>9828</v>
      </c>
      <c r="H172" s="14">
        <v>0</v>
      </c>
      <c r="I172" s="14">
        <v>0</v>
      </c>
      <c r="J172" s="13">
        <v>9828</v>
      </c>
      <c r="K172" s="13">
        <v>19656</v>
      </c>
      <c r="L172" s="13">
        <v>0</v>
      </c>
      <c r="M172" s="13">
        <v>0</v>
      </c>
      <c r="N172" s="13">
        <v>0</v>
      </c>
      <c r="O172" s="13">
        <v>0</v>
      </c>
    </row>
    <row r="173" spans="1:15" ht="12.75">
      <c r="A173" s="15"/>
      <c r="B173" s="36" t="s">
        <v>185</v>
      </c>
      <c r="C173" s="31"/>
      <c r="D173" s="31"/>
      <c r="E173" s="32"/>
      <c r="F173" s="16" t="s">
        <v>39</v>
      </c>
      <c r="G173" s="17">
        <v>5112</v>
      </c>
      <c r="H173" s="18">
        <v>0</v>
      </c>
      <c r="I173" s="18">
        <v>0</v>
      </c>
      <c r="J173" s="17">
        <v>5112</v>
      </c>
      <c r="K173" s="17">
        <v>10224</v>
      </c>
      <c r="L173" s="17">
        <v>26.62</v>
      </c>
      <c r="M173" s="17">
        <v>26.62</v>
      </c>
      <c r="N173" s="17">
        <v>26.62</v>
      </c>
      <c r="O173" s="17">
        <v>0</v>
      </c>
    </row>
    <row r="174" spans="1:15" ht="12.75">
      <c r="A174" s="11"/>
      <c r="B174" s="35" t="s">
        <v>186</v>
      </c>
      <c r="C174" s="31"/>
      <c r="D174" s="31"/>
      <c r="E174" s="32"/>
      <c r="F174" s="12" t="s">
        <v>21</v>
      </c>
      <c r="G174" s="13">
        <v>17224</v>
      </c>
      <c r="H174" s="14">
        <v>0</v>
      </c>
      <c r="I174" s="14">
        <v>0</v>
      </c>
      <c r="J174" s="13">
        <v>17224</v>
      </c>
      <c r="K174" s="13">
        <v>34348</v>
      </c>
      <c r="L174" s="13">
        <v>84.03</v>
      </c>
      <c r="M174" s="13">
        <v>84.03</v>
      </c>
      <c r="N174" s="13">
        <v>84.03</v>
      </c>
      <c r="O174" s="13">
        <v>0</v>
      </c>
    </row>
    <row r="175" spans="1:15" ht="12.75">
      <c r="A175" s="38" t="s">
        <v>187</v>
      </c>
      <c r="B175" s="31"/>
      <c r="C175" s="31"/>
      <c r="D175" s="31"/>
      <c r="E175" s="31"/>
      <c r="F175" s="32"/>
      <c r="G175" s="10">
        <v>3000</v>
      </c>
      <c r="H175" s="10">
        <v>16922.96</v>
      </c>
      <c r="I175" s="10">
        <v>2464.64</v>
      </c>
      <c r="J175" s="10">
        <v>17458.32</v>
      </c>
      <c r="K175" s="10">
        <v>17458.32</v>
      </c>
      <c r="L175" s="10">
        <v>17458.32</v>
      </c>
      <c r="M175" s="10">
        <v>17458.32</v>
      </c>
      <c r="N175" s="10">
        <v>17458.32</v>
      </c>
      <c r="O175" s="10">
        <v>0</v>
      </c>
    </row>
    <row r="176" spans="1:15" ht="15">
      <c r="A176" s="15"/>
      <c r="B176" s="36" t="s">
        <v>188</v>
      </c>
      <c r="C176" s="31"/>
      <c r="D176" s="31"/>
      <c r="E176" s="32"/>
      <c r="F176" s="16" t="s">
        <v>189</v>
      </c>
      <c r="G176" s="17">
        <v>3000</v>
      </c>
      <c r="H176" s="18">
        <v>16922.96</v>
      </c>
      <c r="I176" s="18">
        <v>2464.64</v>
      </c>
      <c r="J176" s="17">
        <v>17458.32</v>
      </c>
      <c r="K176" s="17">
        <v>17458.32</v>
      </c>
      <c r="L176" s="17">
        <v>17458.32</v>
      </c>
      <c r="M176" s="17">
        <v>17458.32</v>
      </c>
      <c r="N176" s="17">
        <v>17458.32</v>
      </c>
      <c r="O176" s="17">
        <v>0</v>
      </c>
    </row>
    <row r="177" spans="1:15" ht="12.75">
      <c r="A177" s="38" t="s">
        <v>43</v>
      </c>
      <c r="B177" s="31"/>
      <c r="C177" s="31"/>
      <c r="D177" s="31"/>
      <c r="E177" s="31"/>
      <c r="F177" s="32"/>
      <c r="G177" s="10">
        <v>3354</v>
      </c>
      <c r="H177" s="10">
        <v>0</v>
      </c>
      <c r="I177" s="10">
        <v>0</v>
      </c>
      <c r="J177" s="10">
        <v>3354</v>
      </c>
      <c r="K177" s="10">
        <v>6708</v>
      </c>
      <c r="L177" s="10">
        <v>0</v>
      </c>
      <c r="M177" s="10">
        <v>0</v>
      </c>
      <c r="N177" s="10">
        <v>0</v>
      </c>
      <c r="O177" s="10">
        <v>0</v>
      </c>
    </row>
    <row r="178" spans="1:15" ht="15">
      <c r="A178" s="11"/>
      <c r="B178" s="35" t="s">
        <v>190</v>
      </c>
      <c r="C178" s="31"/>
      <c r="D178" s="31"/>
      <c r="E178" s="32"/>
      <c r="F178" s="12" t="s">
        <v>53</v>
      </c>
      <c r="G178" s="13">
        <v>834</v>
      </c>
      <c r="H178" s="14">
        <v>0</v>
      </c>
      <c r="I178" s="14">
        <v>0</v>
      </c>
      <c r="J178" s="13">
        <v>834</v>
      </c>
      <c r="K178" s="13">
        <v>1668</v>
      </c>
      <c r="L178" s="13">
        <v>0</v>
      </c>
      <c r="M178" s="13">
        <v>0</v>
      </c>
      <c r="N178" s="13">
        <v>0</v>
      </c>
      <c r="O178" s="13">
        <v>0</v>
      </c>
    </row>
    <row r="179" spans="1:15" ht="12.75">
      <c r="A179" s="15"/>
      <c r="B179" s="36" t="s">
        <v>191</v>
      </c>
      <c r="C179" s="31"/>
      <c r="D179" s="31"/>
      <c r="E179" s="32"/>
      <c r="F179" s="16" t="s">
        <v>55</v>
      </c>
      <c r="G179" s="17">
        <v>2520</v>
      </c>
      <c r="H179" s="18">
        <v>0</v>
      </c>
      <c r="I179" s="18">
        <v>0</v>
      </c>
      <c r="J179" s="17">
        <v>2520</v>
      </c>
      <c r="K179" s="17">
        <v>5040</v>
      </c>
      <c r="L179" s="17">
        <v>0</v>
      </c>
      <c r="M179" s="17">
        <v>0</v>
      </c>
      <c r="N179" s="17">
        <v>0</v>
      </c>
      <c r="O179" s="17">
        <v>0</v>
      </c>
    </row>
    <row r="180" spans="1:15" ht="12.75">
      <c r="A180" s="37" t="s">
        <v>192</v>
      </c>
      <c r="B180" s="31"/>
      <c r="C180" s="31"/>
      <c r="D180" s="31"/>
      <c r="E180" s="31"/>
      <c r="F180" s="32"/>
      <c r="G180" s="9">
        <v>5849087</v>
      </c>
      <c r="H180" s="9">
        <v>1098976.4</v>
      </c>
      <c r="I180" s="9">
        <v>375580.3</v>
      </c>
      <c r="J180" s="9">
        <v>6572483.1</v>
      </c>
      <c r="K180" s="9">
        <v>9963159.05</v>
      </c>
      <c r="L180" s="9">
        <v>6203744.61</v>
      </c>
      <c r="M180" s="9">
        <v>6203744.61</v>
      </c>
      <c r="N180" s="9">
        <v>6196639.81</v>
      </c>
      <c r="O180" s="9">
        <v>0</v>
      </c>
    </row>
    <row r="181" spans="1:15" ht="12.75">
      <c r="A181" s="38" t="s">
        <v>17</v>
      </c>
      <c r="B181" s="31"/>
      <c r="C181" s="31"/>
      <c r="D181" s="31"/>
      <c r="E181" s="31"/>
      <c r="F181" s="32"/>
      <c r="G181" s="10">
        <v>1523983</v>
      </c>
      <c r="H181" s="10">
        <v>240444.4</v>
      </c>
      <c r="I181" s="10">
        <v>0</v>
      </c>
      <c r="J181" s="10">
        <v>1764427.4</v>
      </c>
      <c r="K181" s="10">
        <v>3242328.46</v>
      </c>
      <c r="L181" s="10">
        <v>1618484.72</v>
      </c>
      <c r="M181" s="10">
        <v>1618484.72</v>
      </c>
      <c r="N181" s="10">
        <v>1618484.72</v>
      </c>
      <c r="O181" s="10">
        <v>0</v>
      </c>
    </row>
    <row r="182" spans="1:15" ht="12.75">
      <c r="A182" s="11"/>
      <c r="B182" s="35" t="s">
        <v>193</v>
      </c>
      <c r="C182" s="31"/>
      <c r="D182" s="31"/>
      <c r="E182" s="32"/>
      <c r="F182" s="12" t="s">
        <v>37</v>
      </c>
      <c r="G182" s="13">
        <v>15000</v>
      </c>
      <c r="H182" s="14">
        <v>0</v>
      </c>
      <c r="I182" s="14">
        <v>0</v>
      </c>
      <c r="J182" s="13">
        <v>15000</v>
      </c>
      <c r="K182" s="13">
        <v>30000</v>
      </c>
      <c r="L182" s="13">
        <v>14986.67</v>
      </c>
      <c r="M182" s="13">
        <v>14986.67</v>
      </c>
      <c r="N182" s="13">
        <v>14986.67</v>
      </c>
      <c r="O182" s="13">
        <v>0</v>
      </c>
    </row>
    <row r="183" spans="1:15" ht="12.75">
      <c r="A183" s="15"/>
      <c r="B183" s="36" t="s">
        <v>194</v>
      </c>
      <c r="C183" s="31"/>
      <c r="D183" s="31"/>
      <c r="E183" s="32"/>
      <c r="F183" s="16" t="s">
        <v>19</v>
      </c>
      <c r="G183" s="17">
        <v>61355</v>
      </c>
      <c r="H183" s="18">
        <v>8381.9</v>
      </c>
      <c r="I183" s="18">
        <v>0</v>
      </c>
      <c r="J183" s="17">
        <v>69736.9</v>
      </c>
      <c r="K183" s="17">
        <v>65390.6</v>
      </c>
      <c r="L183" s="17">
        <v>65390.6</v>
      </c>
      <c r="M183" s="17">
        <v>65390.6</v>
      </c>
      <c r="N183" s="17">
        <v>65390.6</v>
      </c>
      <c r="O183" s="17">
        <v>0</v>
      </c>
    </row>
    <row r="184" spans="1:15" ht="12.75">
      <c r="A184" s="11"/>
      <c r="B184" s="35" t="s">
        <v>195</v>
      </c>
      <c r="C184" s="31"/>
      <c r="D184" s="31"/>
      <c r="E184" s="32"/>
      <c r="F184" s="12" t="s">
        <v>106</v>
      </c>
      <c r="G184" s="13">
        <v>37692</v>
      </c>
      <c r="H184" s="14">
        <v>0</v>
      </c>
      <c r="I184" s="14">
        <v>0</v>
      </c>
      <c r="J184" s="13">
        <v>37692</v>
      </c>
      <c r="K184" s="13">
        <v>75384</v>
      </c>
      <c r="L184" s="13">
        <v>42131.52</v>
      </c>
      <c r="M184" s="13">
        <v>42131.52</v>
      </c>
      <c r="N184" s="13">
        <v>42131.52</v>
      </c>
      <c r="O184" s="13">
        <v>0</v>
      </c>
    </row>
    <row r="185" spans="1:15" ht="15">
      <c r="A185" s="15"/>
      <c r="B185" s="36" t="s">
        <v>196</v>
      </c>
      <c r="C185" s="31"/>
      <c r="D185" s="31"/>
      <c r="E185" s="32"/>
      <c r="F185" s="16" t="s">
        <v>27</v>
      </c>
      <c r="G185" s="17">
        <v>1092</v>
      </c>
      <c r="H185" s="18">
        <v>0</v>
      </c>
      <c r="I185" s="18">
        <v>0</v>
      </c>
      <c r="J185" s="17">
        <v>1092</v>
      </c>
      <c r="K185" s="17">
        <v>2184</v>
      </c>
      <c r="L185" s="17">
        <v>1092</v>
      </c>
      <c r="M185" s="17">
        <v>1092</v>
      </c>
      <c r="N185" s="17">
        <v>1092</v>
      </c>
      <c r="O185" s="17">
        <v>0</v>
      </c>
    </row>
    <row r="186" spans="1:15" ht="12.75">
      <c r="A186" s="11"/>
      <c r="B186" s="35" t="s">
        <v>197</v>
      </c>
      <c r="C186" s="31"/>
      <c r="D186" s="31"/>
      <c r="E186" s="32"/>
      <c r="F186" s="12" t="s">
        <v>33</v>
      </c>
      <c r="G186" s="13">
        <v>6444</v>
      </c>
      <c r="H186" s="14">
        <v>0</v>
      </c>
      <c r="I186" s="14">
        <v>0</v>
      </c>
      <c r="J186" s="13">
        <v>6444</v>
      </c>
      <c r="K186" s="13">
        <v>12888</v>
      </c>
      <c r="L186" s="13">
        <v>5308.52</v>
      </c>
      <c r="M186" s="13">
        <v>5308.52</v>
      </c>
      <c r="N186" s="13">
        <v>5308.52</v>
      </c>
      <c r="O186" s="13">
        <v>0</v>
      </c>
    </row>
    <row r="187" spans="1:15" ht="12.75">
      <c r="A187" s="15"/>
      <c r="B187" s="36" t="s">
        <v>198</v>
      </c>
      <c r="C187" s="31"/>
      <c r="D187" s="31"/>
      <c r="E187" s="32"/>
      <c r="F187" s="16" t="s">
        <v>39</v>
      </c>
      <c r="G187" s="17">
        <v>16368</v>
      </c>
      <c r="H187" s="18">
        <v>0</v>
      </c>
      <c r="I187" s="18">
        <v>0</v>
      </c>
      <c r="J187" s="17">
        <v>16368</v>
      </c>
      <c r="K187" s="17">
        <v>32736</v>
      </c>
      <c r="L187" s="17">
        <v>19071.67</v>
      </c>
      <c r="M187" s="17">
        <v>19071.67</v>
      </c>
      <c r="N187" s="17">
        <v>19071.67</v>
      </c>
      <c r="O187" s="17">
        <v>0</v>
      </c>
    </row>
    <row r="188" spans="1:15" ht="12.75">
      <c r="A188" s="11"/>
      <c r="B188" s="35" t="s">
        <v>199</v>
      </c>
      <c r="C188" s="31"/>
      <c r="D188" s="31"/>
      <c r="E188" s="32"/>
      <c r="F188" s="12" t="s">
        <v>29</v>
      </c>
      <c r="G188" s="13">
        <v>0</v>
      </c>
      <c r="H188" s="14">
        <v>0</v>
      </c>
      <c r="I188" s="14">
        <v>0</v>
      </c>
      <c r="J188" s="13">
        <v>0</v>
      </c>
      <c r="K188" s="13">
        <v>66869</v>
      </c>
      <c r="L188" s="13">
        <v>0</v>
      </c>
      <c r="M188" s="13">
        <v>0</v>
      </c>
      <c r="N188" s="13">
        <v>0</v>
      </c>
      <c r="O188" s="13">
        <v>0</v>
      </c>
    </row>
    <row r="189" spans="1:15" ht="12.75">
      <c r="A189" s="15"/>
      <c r="B189" s="36" t="s">
        <v>200</v>
      </c>
      <c r="C189" s="31"/>
      <c r="D189" s="31"/>
      <c r="E189" s="32"/>
      <c r="F189" s="16" t="s">
        <v>21</v>
      </c>
      <c r="G189" s="17">
        <v>51833</v>
      </c>
      <c r="H189" s="18">
        <v>0</v>
      </c>
      <c r="I189" s="18">
        <v>0</v>
      </c>
      <c r="J189" s="17">
        <v>51833</v>
      </c>
      <c r="K189" s="17">
        <v>98345.26</v>
      </c>
      <c r="L189" s="17">
        <v>55178.07</v>
      </c>
      <c r="M189" s="17">
        <v>55178.07</v>
      </c>
      <c r="N189" s="17">
        <v>55178.07</v>
      </c>
      <c r="O189" s="17">
        <v>0</v>
      </c>
    </row>
    <row r="190" spans="1:15" ht="12.75">
      <c r="A190" s="11"/>
      <c r="B190" s="35" t="s">
        <v>201</v>
      </c>
      <c r="C190" s="31"/>
      <c r="D190" s="31"/>
      <c r="E190" s="32"/>
      <c r="F190" s="12" t="s">
        <v>25</v>
      </c>
      <c r="G190" s="13">
        <v>213690</v>
      </c>
      <c r="H190" s="14">
        <v>0</v>
      </c>
      <c r="I190" s="14">
        <v>0</v>
      </c>
      <c r="J190" s="13">
        <v>213690</v>
      </c>
      <c r="K190" s="13">
        <v>427380</v>
      </c>
      <c r="L190" s="13">
        <v>213692.04</v>
      </c>
      <c r="M190" s="13">
        <v>213692.04</v>
      </c>
      <c r="N190" s="13">
        <v>213692.04</v>
      </c>
      <c r="O190" s="13">
        <v>0</v>
      </c>
    </row>
    <row r="191" spans="1:15" ht="12.75">
      <c r="A191" s="15"/>
      <c r="B191" s="36" t="s">
        <v>202</v>
      </c>
      <c r="C191" s="31"/>
      <c r="D191" s="31"/>
      <c r="E191" s="32"/>
      <c r="F191" s="16" t="s">
        <v>41</v>
      </c>
      <c r="G191" s="17">
        <v>34566</v>
      </c>
      <c r="H191" s="18">
        <v>0</v>
      </c>
      <c r="I191" s="18">
        <v>0</v>
      </c>
      <c r="J191" s="17">
        <v>34566</v>
      </c>
      <c r="K191" s="17">
        <v>69132</v>
      </c>
      <c r="L191" s="17">
        <v>34420.32</v>
      </c>
      <c r="M191" s="17">
        <v>34420.32</v>
      </c>
      <c r="N191" s="17">
        <v>34420.32</v>
      </c>
      <c r="O191" s="17">
        <v>0</v>
      </c>
    </row>
    <row r="192" spans="1:15" ht="15">
      <c r="A192" s="11"/>
      <c r="B192" s="35" t="s">
        <v>203</v>
      </c>
      <c r="C192" s="31"/>
      <c r="D192" s="31"/>
      <c r="E192" s="32"/>
      <c r="F192" s="12" t="s">
        <v>23</v>
      </c>
      <c r="G192" s="13">
        <v>16000</v>
      </c>
      <c r="H192" s="14">
        <v>0</v>
      </c>
      <c r="I192" s="14">
        <v>0</v>
      </c>
      <c r="J192" s="13">
        <v>16000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</row>
    <row r="193" spans="1:15" ht="12.75">
      <c r="A193" s="15"/>
      <c r="B193" s="36" t="s">
        <v>204</v>
      </c>
      <c r="C193" s="31"/>
      <c r="D193" s="31"/>
      <c r="E193" s="32"/>
      <c r="F193" s="16" t="s">
        <v>106</v>
      </c>
      <c r="G193" s="17">
        <v>29610</v>
      </c>
      <c r="H193" s="18">
        <v>0</v>
      </c>
      <c r="I193" s="18">
        <v>0</v>
      </c>
      <c r="J193" s="17">
        <v>29610</v>
      </c>
      <c r="K193" s="17">
        <v>59220</v>
      </c>
      <c r="L193" s="17">
        <v>38561.28</v>
      </c>
      <c r="M193" s="17">
        <v>38561.28</v>
      </c>
      <c r="N193" s="17">
        <v>38561.28</v>
      </c>
      <c r="O193" s="17">
        <v>0</v>
      </c>
    </row>
    <row r="194" spans="1:15" ht="12.75">
      <c r="A194" s="11"/>
      <c r="B194" s="35" t="s">
        <v>205</v>
      </c>
      <c r="C194" s="31"/>
      <c r="D194" s="31"/>
      <c r="E194" s="32"/>
      <c r="F194" s="12" t="s">
        <v>33</v>
      </c>
      <c r="G194" s="13">
        <v>1114</v>
      </c>
      <c r="H194" s="14">
        <v>0</v>
      </c>
      <c r="I194" s="14">
        <v>0</v>
      </c>
      <c r="J194" s="13">
        <v>1114</v>
      </c>
      <c r="K194" s="13">
        <v>2228</v>
      </c>
      <c r="L194" s="13">
        <v>1392.32</v>
      </c>
      <c r="M194" s="13">
        <v>1392.32</v>
      </c>
      <c r="N194" s="13">
        <v>1392.32</v>
      </c>
      <c r="O194" s="13">
        <v>0</v>
      </c>
    </row>
    <row r="195" spans="1:15" ht="12.75">
      <c r="A195" s="15"/>
      <c r="B195" s="36" t="s">
        <v>206</v>
      </c>
      <c r="C195" s="31"/>
      <c r="D195" s="31"/>
      <c r="E195" s="32"/>
      <c r="F195" s="16" t="s">
        <v>41</v>
      </c>
      <c r="G195" s="17">
        <v>4074</v>
      </c>
      <c r="H195" s="18">
        <v>0</v>
      </c>
      <c r="I195" s="18">
        <v>0</v>
      </c>
      <c r="J195" s="17">
        <v>4074</v>
      </c>
      <c r="K195" s="17">
        <v>8148</v>
      </c>
      <c r="L195" s="17">
        <v>5088.48</v>
      </c>
      <c r="M195" s="17">
        <v>5088.48</v>
      </c>
      <c r="N195" s="17">
        <v>5088.48</v>
      </c>
      <c r="O195" s="17">
        <v>0</v>
      </c>
    </row>
    <row r="196" spans="1:15" ht="12.75">
      <c r="A196" s="11"/>
      <c r="B196" s="35" t="s">
        <v>207</v>
      </c>
      <c r="C196" s="31"/>
      <c r="D196" s="31"/>
      <c r="E196" s="32"/>
      <c r="F196" s="12" t="s">
        <v>21</v>
      </c>
      <c r="G196" s="13">
        <v>8851</v>
      </c>
      <c r="H196" s="14">
        <v>0</v>
      </c>
      <c r="I196" s="14">
        <v>0</v>
      </c>
      <c r="J196" s="13">
        <v>8851</v>
      </c>
      <c r="K196" s="13">
        <v>16516.85</v>
      </c>
      <c r="L196" s="13">
        <v>11260.8</v>
      </c>
      <c r="M196" s="13">
        <v>11260.8</v>
      </c>
      <c r="N196" s="13">
        <v>11260.8</v>
      </c>
      <c r="O196" s="13">
        <v>0</v>
      </c>
    </row>
    <row r="197" spans="1:15" ht="12.75">
      <c r="A197" s="15"/>
      <c r="B197" s="36" t="s">
        <v>208</v>
      </c>
      <c r="C197" s="31"/>
      <c r="D197" s="31"/>
      <c r="E197" s="32"/>
      <c r="F197" s="16" t="s">
        <v>37</v>
      </c>
      <c r="G197" s="17">
        <v>2400</v>
      </c>
      <c r="H197" s="18">
        <v>0</v>
      </c>
      <c r="I197" s="18">
        <v>0</v>
      </c>
      <c r="J197" s="17">
        <v>2400</v>
      </c>
      <c r="K197" s="17">
        <v>4800</v>
      </c>
      <c r="L197" s="17">
        <v>2400</v>
      </c>
      <c r="M197" s="17">
        <v>2400</v>
      </c>
      <c r="N197" s="17">
        <v>2400</v>
      </c>
      <c r="O197" s="17">
        <v>0</v>
      </c>
    </row>
    <row r="198" spans="1:15" ht="15">
      <c r="A198" s="11"/>
      <c r="B198" s="35" t="s">
        <v>209</v>
      </c>
      <c r="C198" s="31"/>
      <c r="D198" s="31"/>
      <c r="E198" s="32"/>
      <c r="F198" s="12" t="s">
        <v>27</v>
      </c>
      <c r="G198" s="13">
        <v>330</v>
      </c>
      <c r="H198" s="14">
        <v>0</v>
      </c>
      <c r="I198" s="14">
        <v>0</v>
      </c>
      <c r="J198" s="13">
        <v>330</v>
      </c>
      <c r="K198" s="13">
        <v>660</v>
      </c>
      <c r="L198" s="13">
        <v>294</v>
      </c>
      <c r="M198" s="13">
        <v>294</v>
      </c>
      <c r="N198" s="13">
        <v>294</v>
      </c>
      <c r="O198" s="13">
        <v>0</v>
      </c>
    </row>
    <row r="199" spans="1:15" ht="12.75">
      <c r="A199" s="15"/>
      <c r="B199" s="36" t="s">
        <v>210</v>
      </c>
      <c r="C199" s="31"/>
      <c r="D199" s="31"/>
      <c r="E199" s="32"/>
      <c r="F199" s="16" t="s">
        <v>29</v>
      </c>
      <c r="G199" s="17">
        <v>0</v>
      </c>
      <c r="H199" s="18">
        <v>0</v>
      </c>
      <c r="I199" s="18">
        <v>0</v>
      </c>
      <c r="J199" s="17">
        <v>0</v>
      </c>
      <c r="K199" s="17">
        <v>8084</v>
      </c>
      <c r="L199" s="17">
        <v>0</v>
      </c>
      <c r="M199" s="17">
        <v>0</v>
      </c>
      <c r="N199" s="17">
        <v>0</v>
      </c>
      <c r="O199" s="17">
        <v>0</v>
      </c>
    </row>
    <row r="200" spans="1:15" ht="12.75">
      <c r="A200" s="11"/>
      <c r="B200" s="35" t="s">
        <v>211</v>
      </c>
      <c r="C200" s="31"/>
      <c r="D200" s="31"/>
      <c r="E200" s="32"/>
      <c r="F200" s="12" t="s">
        <v>19</v>
      </c>
      <c r="G200" s="13">
        <v>25535</v>
      </c>
      <c r="H200" s="14">
        <v>0</v>
      </c>
      <c r="I200" s="14">
        <v>0</v>
      </c>
      <c r="J200" s="13">
        <v>25535</v>
      </c>
      <c r="K200" s="13">
        <v>30926.7</v>
      </c>
      <c r="L200" s="13">
        <v>14720.12</v>
      </c>
      <c r="M200" s="13">
        <v>14720.12</v>
      </c>
      <c r="N200" s="13">
        <v>14720.12</v>
      </c>
      <c r="O200" s="13">
        <v>0</v>
      </c>
    </row>
    <row r="201" spans="1:15" ht="12.75">
      <c r="A201" s="15"/>
      <c r="B201" s="36" t="s">
        <v>212</v>
      </c>
      <c r="C201" s="31"/>
      <c r="D201" s="31"/>
      <c r="E201" s="32"/>
      <c r="F201" s="16" t="s">
        <v>39</v>
      </c>
      <c r="G201" s="17">
        <v>2112</v>
      </c>
      <c r="H201" s="18">
        <v>0</v>
      </c>
      <c r="I201" s="18">
        <v>0</v>
      </c>
      <c r="J201" s="17">
        <v>2112</v>
      </c>
      <c r="K201" s="17">
        <v>4224</v>
      </c>
      <c r="L201" s="17">
        <v>3305.3</v>
      </c>
      <c r="M201" s="17">
        <v>3305.3</v>
      </c>
      <c r="N201" s="17">
        <v>3305.3</v>
      </c>
      <c r="O201" s="17">
        <v>0</v>
      </c>
    </row>
    <row r="202" spans="1:15" ht="12.75">
      <c r="A202" s="11"/>
      <c r="B202" s="35" t="s">
        <v>213</v>
      </c>
      <c r="C202" s="31"/>
      <c r="D202" s="31"/>
      <c r="E202" s="32"/>
      <c r="F202" s="12" t="s">
        <v>25</v>
      </c>
      <c r="G202" s="13">
        <v>53262</v>
      </c>
      <c r="H202" s="14">
        <v>0</v>
      </c>
      <c r="I202" s="14">
        <v>0</v>
      </c>
      <c r="J202" s="13">
        <v>53262</v>
      </c>
      <c r="K202" s="13">
        <v>106524</v>
      </c>
      <c r="L202" s="13">
        <v>39154.44</v>
      </c>
      <c r="M202" s="13">
        <v>39154.44</v>
      </c>
      <c r="N202" s="13">
        <v>39154.44</v>
      </c>
      <c r="O202" s="13">
        <v>0</v>
      </c>
    </row>
    <row r="203" spans="1:15" ht="12.75">
      <c r="A203" s="15"/>
      <c r="B203" s="36" t="s">
        <v>214</v>
      </c>
      <c r="C203" s="31"/>
      <c r="D203" s="31"/>
      <c r="E203" s="32"/>
      <c r="F203" s="16" t="s">
        <v>19</v>
      </c>
      <c r="G203" s="17">
        <v>8326</v>
      </c>
      <c r="H203" s="18">
        <v>0</v>
      </c>
      <c r="I203" s="18">
        <v>0</v>
      </c>
      <c r="J203" s="17">
        <v>8326</v>
      </c>
      <c r="K203" s="17">
        <v>13756.4</v>
      </c>
      <c r="L203" s="17">
        <v>500</v>
      </c>
      <c r="M203" s="17">
        <v>500</v>
      </c>
      <c r="N203" s="17">
        <v>500</v>
      </c>
      <c r="O203" s="17">
        <v>0</v>
      </c>
    </row>
    <row r="204" spans="1:15" ht="12.75">
      <c r="A204" s="11"/>
      <c r="B204" s="35" t="s">
        <v>215</v>
      </c>
      <c r="C204" s="31"/>
      <c r="D204" s="31"/>
      <c r="E204" s="32"/>
      <c r="F204" s="12" t="s">
        <v>29</v>
      </c>
      <c r="G204" s="13">
        <v>0</v>
      </c>
      <c r="H204" s="14">
        <v>0</v>
      </c>
      <c r="I204" s="14">
        <v>0</v>
      </c>
      <c r="J204" s="13">
        <v>0</v>
      </c>
      <c r="K204" s="13">
        <v>13916</v>
      </c>
      <c r="L204" s="13">
        <v>0</v>
      </c>
      <c r="M204" s="13">
        <v>0</v>
      </c>
      <c r="N204" s="13">
        <v>0</v>
      </c>
      <c r="O204" s="13">
        <v>0</v>
      </c>
    </row>
    <row r="205" spans="1:15" ht="12.75">
      <c r="A205" s="15"/>
      <c r="B205" s="36" t="s">
        <v>216</v>
      </c>
      <c r="C205" s="31"/>
      <c r="D205" s="31"/>
      <c r="E205" s="32"/>
      <c r="F205" s="16" t="s">
        <v>33</v>
      </c>
      <c r="G205" s="17">
        <v>1917</v>
      </c>
      <c r="H205" s="18">
        <v>0</v>
      </c>
      <c r="I205" s="18">
        <v>0</v>
      </c>
      <c r="J205" s="17">
        <v>1917</v>
      </c>
      <c r="K205" s="17">
        <v>3834</v>
      </c>
      <c r="L205" s="17">
        <v>0</v>
      </c>
      <c r="M205" s="17">
        <v>0</v>
      </c>
      <c r="N205" s="17">
        <v>0</v>
      </c>
      <c r="O205" s="17">
        <v>0</v>
      </c>
    </row>
    <row r="206" spans="1:15" ht="12.75">
      <c r="A206" s="11"/>
      <c r="B206" s="35" t="s">
        <v>217</v>
      </c>
      <c r="C206" s="31"/>
      <c r="D206" s="31"/>
      <c r="E206" s="32"/>
      <c r="F206" s="12" t="s">
        <v>37</v>
      </c>
      <c r="G206" s="13">
        <v>2400</v>
      </c>
      <c r="H206" s="14">
        <v>0</v>
      </c>
      <c r="I206" s="14">
        <v>0</v>
      </c>
      <c r="J206" s="13">
        <v>2400</v>
      </c>
      <c r="K206" s="13">
        <v>4800</v>
      </c>
      <c r="L206" s="13">
        <v>0</v>
      </c>
      <c r="M206" s="13">
        <v>0</v>
      </c>
      <c r="N206" s="13">
        <v>0</v>
      </c>
      <c r="O206" s="13">
        <v>0</v>
      </c>
    </row>
    <row r="207" spans="1:15" ht="12.75">
      <c r="A207" s="15"/>
      <c r="B207" s="36" t="s">
        <v>218</v>
      </c>
      <c r="C207" s="31"/>
      <c r="D207" s="31"/>
      <c r="E207" s="32"/>
      <c r="F207" s="16" t="s">
        <v>21</v>
      </c>
      <c r="G207" s="17">
        <v>9846</v>
      </c>
      <c r="H207" s="18">
        <v>188653.05</v>
      </c>
      <c r="I207" s="18">
        <v>0</v>
      </c>
      <c r="J207" s="17">
        <v>198499.05</v>
      </c>
      <c r="K207" s="17">
        <v>168026.1</v>
      </c>
      <c r="L207" s="17">
        <v>168026.1</v>
      </c>
      <c r="M207" s="17">
        <v>168026.1</v>
      </c>
      <c r="N207" s="17">
        <v>168026.1</v>
      </c>
      <c r="O207" s="17">
        <v>0</v>
      </c>
    </row>
    <row r="208" spans="1:15" ht="12.75">
      <c r="A208" s="11"/>
      <c r="B208" s="35" t="s">
        <v>219</v>
      </c>
      <c r="C208" s="31"/>
      <c r="D208" s="31"/>
      <c r="E208" s="32"/>
      <c r="F208" s="12" t="s">
        <v>39</v>
      </c>
      <c r="G208" s="13">
        <v>2280</v>
      </c>
      <c r="H208" s="14">
        <v>42365.81</v>
      </c>
      <c r="I208" s="14">
        <v>0</v>
      </c>
      <c r="J208" s="13">
        <v>44645.81</v>
      </c>
      <c r="K208" s="13">
        <v>46925.81</v>
      </c>
      <c r="L208" s="13">
        <v>46925.81</v>
      </c>
      <c r="M208" s="13">
        <v>46925.81</v>
      </c>
      <c r="N208" s="13">
        <v>46925.81</v>
      </c>
      <c r="O208" s="13">
        <v>0</v>
      </c>
    </row>
    <row r="209" spans="1:15" ht="12.75">
      <c r="A209" s="15"/>
      <c r="B209" s="36" t="s">
        <v>220</v>
      </c>
      <c r="C209" s="31"/>
      <c r="D209" s="31"/>
      <c r="E209" s="32"/>
      <c r="F209" s="16" t="s">
        <v>29</v>
      </c>
      <c r="G209" s="17">
        <v>0</v>
      </c>
      <c r="H209" s="18">
        <v>0</v>
      </c>
      <c r="I209" s="18">
        <v>0</v>
      </c>
      <c r="J209" s="17">
        <v>0</v>
      </c>
      <c r="K209" s="17">
        <v>39413</v>
      </c>
      <c r="L209" s="17">
        <v>0</v>
      </c>
      <c r="M209" s="17">
        <v>0</v>
      </c>
      <c r="N209" s="17">
        <v>0</v>
      </c>
      <c r="O209" s="17">
        <v>0</v>
      </c>
    </row>
    <row r="210" spans="1:15" ht="12.75">
      <c r="A210" s="11"/>
      <c r="B210" s="35" t="s">
        <v>221</v>
      </c>
      <c r="C210" s="31"/>
      <c r="D210" s="31"/>
      <c r="E210" s="32"/>
      <c r="F210" s="12" t="s">
        <v>21</v>
      </c>
      <c r="G210" s="13">
        <v>32933</v>
      </c>
      <c r="H210" s="14">
        <v>0</v>
      </c>
      <c r="I210" s="14">
        <v>0</v>
      </c>
      <c r="J210" s="13">
        <v>32933</v>
      </c>
      <c r="K210" s="13">
        <v>62300.88</v>
      </c>
      <c r="L210" s="13">
        <v>38685.08</v>
      </c>
      <c r="M210" s="13">
        <v>38685.08</v>
      </c>
      <c r="N210" s="13">
        <v>38685.08</v>
      </c>
      <c r="O210" s="13">
        <v>0</v>
      </c>
    </row>
    <row r="211" spans="1:15" ht="12.75">
      <c r="A211" s="15"/>
      <c r="B211" s="36" t="s">
        <v>222</v>
      </c>
      <c r="C211" s="31"/>
      <c r="D211" s="31"/>
      <c r="E211" s="32"/>
      <c r="F211" s="16" t="s">
        <v>41</v>
      </c>
      <c r="G211" s="17">
        <v>19386</v>
      </c>
      <c r="H211" s="18">
        <v>0</v>
      </c>
      <c r="I211" s="18">
        <v>0</v>
      </c>
      <c r="J211" s="17">
        <v>19386</v>
      </c>
      <c r="K211" s="17">
        <v>38772</v>
      </c>
      <c r="L211" s="17">
        <v>19037.76</v>
      </c>
      <c r="M211" s="17">
        <v>19037.76</v>
      </c>
      <c r="N211" s="17">
        <v>19037.76</v>
      </c>
      <c r="O211" s="17">
        <v>0</v>
      </c>
    </row>
    <row r="212" spans="1:15" ht="12.75">
      <c r="A212" s="11"/>
      <c r="B212" s="35" t="s">
        <v>223</v>
      </c>
      <c r="C212" s="31"/>
      <c r="D212" s="31"/>
      <c r="E212" s="32"/>
      <c r="F212" s="12" t="s">
        <v>25</v>
      </c>
      <c r="G212" s="13">
        <v>68040</v>
      </c>
      <c r="H212" s="14">
        <v>0</v>
      </c>
      <c r="I212" s="14">
        <v>0</v>
      </c>
      <c r="J212" s="13">
        <v>68040</v>
      </c>
      <c r="K212" s="13">
        <v>135968.49</v>
      </c>
      <c r="L212" s="13">
        <v>70263.14</v>
      </c>
      <c r="M212" s="13">
        <v>70263.14</v>
      </c>
      <c r="N212" s="13">
        <v>70263.14</v>
      </c>
      <c r="O212" s="13">
        <v>0</v>
      </c>
    </row>
    <row r="213" spans="1:15" ht="12.75">
      <c r="A213" s="15"/>
      <c r="B213" s="36" t="s">
        <v>224</v>
      </c>
      <c r="C213" s="31"/>
      <c r="D213" s="31"/>
      <c r="E213" s="32"/>
      <c r="F213" s="16" t="s">
        <v>37</v>
      </c>
      <c r="G213" s="17">
        <v>15000</v>
      </c>
      <c r="H213" s="18">
        <v>0</v>
      </c>
      <c r="I213" s="18">
        <v>0</v>
      </c>
      <c r="J213" s="17">
        <v>15000</v>
      </c>
      <c r="K213" s="17">
        <v>30000</v>
      </c>
      <c r="L213" s="17">
        <v>15000</v>
      </c>
      <c r="M213" s="17">
        <v>15000</v>
      </c>
      <c r="N213" s="17">
        <v>15000</v>
      </c>
      <c r="O213" s="17">
        <v>0</v>
      </c>
    </row>
    <row r="214" spans="1:15" ht="12.75">
      <c r="A214" s="11"/>
      <c r="B214" s="35" t="s">
        <v>225</v>
      </c>
      <c r="C214" s="31"/>
      <c r="D214" s="31"/>
      <c r="E214" s="32"/>
      <c r="F214" s="12" t="s">
        <v>19</v>
      </c>
      <c r="G214" s="13">
        <v>65127</v>
      </c>
      <c r="H214" s="14">
        <v>1043.64</v>
      </c>
      <c r="I214" s="14">
        <v>0</v>
      </c>
      <c r="J214" s="13">
        <v>66170.64</v>
      </c>
      <c r="K214" s="13">
        <v>66938.14</v>
      </c>
      <c r="L214" s="13">
        <v>66938.14</v>
      </c>
      <c r="M214" s="13">
        <v>66938.14</v>
      </c>
      <c r="N214" s="13">
        <v>66938.14</v>
      </c>
      <c r="O214" s="13">
        <v>0</v>
      </c>
    </row>
    <row r="215" spans="1:15" ht="12.75">
      <c r="A215" s="15"/>
      <c r="B215" s="36" t="s">
        <v>226</v>
      </c>
      <c r="C215" s="31"/>
      <c r="D215" s="31"/>
      <c r="E215" s="32"/>
      <c r="F215" s="16" t="s">
        <v>106</v>
      </c>
      <c r="G215" s="17">
        <v>72978</v>
      </c>
      <c r="H215" s="18">
        <v>0</v>
      </c>
      <c r="I215" s="18">
        <v>0</v>
      </c>
      <c r="J215" s="17">
        <v>72978</v>
      </c>
      <c r="K215" s="17">
        <v>145956</v>
      </c>
      <c r="L215" s="17">
        <v>75023.5</v>
      </c>
      <c r="M215" s="17">
        <v>75023.5</v>
      </c>
      <c r="N215" s="17">
        <v>75023.5</v>
      </c>
      <c r="O215" s="17">
        <v>0</v>
      </c>
    </row>
    <row r="216" spans="1:15" ht="15">
      <c r="A216" s="11"/>
      <c r="B216" s="35" t="s">
        <v>227</v>
      </c>
      <c r="C216" s="31"/>
      <c r="D216" s="31"/>
      <c r="E216" s="32"/>
      <c r="F216" s="12" t="s">
        <v>27</v>
      </c>
      <c r="G216" s="13">
        <v>1632</v>
      </c>
      <c r="H216" s="14">
        <v>0</v>
      </c>
      <c r="I216" s="14">
        <v>0</v>
      </c>
      <c r="J216" s="13">
        <v>1632</v>
      </c>
      <c r="K216" s="13">
        <v>3264</v>
      </c>
      <c r="L216" s="13">
        <v>1632</v>
      </c>
      <c r="M216" s="13">
        <v>1632</v>
      </c>
      <c r="N216" s="13">
        <v>1632</v>
      </c>
      <c r="O216" s="13">
        <v>0</v>
      </c>
    </row>
    <row r="217" spans="1:15" ht="12.75">
      <c r="A217" s="15"/>
      <c r="B217" s="36" t="s">
        <v>228</v>
      </c>
      <c r="C217" s="31"/>
      <c r="D217" s="31"/>
      <c r="E217" s="32"/>
      <c r="F217" s="16" t="s">
        <v>39</v>
      </c>
      <c r="G217" s="17">
        <v>9690</v>
      </c>
      <c r="H217" s="18">
        <v>0</v>
      </c>
      <c r="I217" s="18">
        <v>0</v>
      </c>
      <c r="J217" s="17">
        <v>9690</v>
      </c>
      <c r="K217" s="17">
        <v>19380</v>
      </c>
      <c r="L217" s="17">
        <v>12859.68</v>
      </c>
      <c r="M217" s="17">
        <v>12859.68</v>
      </c>
      <c r="N217" s="17">
        <v>12859.68</v>
      </c>
      <c r="O217" s="17">
        <v>0</v>
      </c>
    </row>
    <row r="218" spans="1:15" ht="12.75">
      <c r="A218" s="11"/>
      <c r="B218" s="35" t="s">
        <v>229</v>
      </c>
      <c r="C218" s="31"/>
      <c r="D218" s="31"/>
      <c r="E218" s="32"/>
      <c r="F218" s="12" t="s">
        <v>33</v>
      </c>
      <c r="G218" s="13">
        <v>5430</v>
      </c>
      <c r="H218" s="14">
        <v>0</v>
      </c>
      <c r="I218" s="14">
        <v>0</v>
      </c>
      <c r="J218" s="13">
        <v>5430</v>
      </c>
      <c r="K218" s="13">
        <v>10860</v>
      </c>
      <c r="L218" s="13">
        <v>3982.13</v>
      </c>
      <c r="M218" s="13">
        <v>3982.13</v>
      </c>
      <c r="N218" s="13">
        <v>3982.13</v>
      </c>
      <c r="O218" s="13">
        <v>0</v>
      </c>
    </row>
    <row r="219" spans="1:15" ht="12.75">
      <c r="A219" s="15"/>
      <c r="B219" s="36" t="s">
        <v>230</v>
      </c>
      <c r="C219" s="31"/>
      <c r="D219" s="31"/>
      <c r="E219" s="32"/>
      <c r="F219" s="16" t="s">
        <v>106</v>
      </c>
      <c r="G219" s="17">
        <v>53262</v>
      </c>
      <c r="H219" s="18">
        <v>0</v>
      </c>
      <c r="I219" s="18">
        <v>0</v>
      </c>
      <c r="J219" s="17">
        <v>53262</v>
      </c>
      <c r="K219" s="17">
        <v>106524</v>
      </c>
      <c r="L219" s="17">
        <v>54772.58</v>
      </c>
      <c r="M219" s="17">
        <v>54772.58</v>
      </c>
      <c r="N219" s="17">
        <v>54772.58</v>
      </c>
      <c r="O219" s="17">
        <v>0</v>
      </c>
    </row>
    <row r="220" spans="1:15" ht="12.75">
      <c r="A220" s="11"/>
      <c r="B220" s="35" t="s">
        <v>231</v>
      </c>
      <c r="C220" s="31"/>
      <c r="D220" s="31"/>
      <c r="E220" s="32"/>
      <c r="F220" s="12" t="s">
        <v>21</v>
      </c>
      <c r="G220" s="13">
        <v>12820</v>
      </c>
      <c r="H220" s="14">
        <v>0</v>
      </c>
      <c r="I220" s="14">
        <v>0</v>
      </c>
      <c r="J220" s="13">
        <v>12820</v>
      </c>
      <c r="K220" s="13">
        <v>24243.74</v>
      </c>
      <c r="L220" s="13">
        <v>11949.97</v>
      </c>
      <c r="M220" s="13">
        <v>11949.97</v>
      </c>
      <c r="N220" s="13">
        <v>11949.97</v>
      </c>
      <c r="O220" s="13">
        <v>0</v>
      </c>
    </row>
    <row r="221" spans="1:15" ht="15">
      <c r="A221" s="15"/>
      <c r="B221" s="36" t="s">
        <v>232</v>
      </c>
      <c r="C221" s="31"/>
      <c r="D221" s="31"/>
      <c r="E221" s="32"/>
      <c r="F221" s="16" t="s">
        <v>27</v>
      </c>
      <c r="G221" s="17">
        <v>816</v>
      </c>
      <c r="H221" s="18">
        <v>0</v>
      </c>
      <c r="I221" s="18">
        <v>0</v>
      </c>
      <c r="J221" s="17">
        <v>816</v>
      </c>
      <c r="K221" s="17">
        <v>1632</v>
      </c>
      <c r="L221" s="17">
        <v>816</v>
      </c>
      <c r="M221" s="17">
        <v>816</v>
      </c>
      <c r="N221" s="17">
        <v>816</v>
      </c>
      <c r="O221" s="17">
        <v>0</v>
      </c>
    </row>
    <row r="222" spans="1:15" ht="12.75">
      <c r="A222" s="11"/>
      <c r="B222" s="35" t="s">
        <v>233</v>
      </c>
      <c r="C222" s="31"/>
      <c r="D222" s="31"/>
      <c r="E222" s="32"/>
      <c r="F222" s="12" t="s">
        <v>33</v>
      </c>
      <c r="G222" s="13">
        <v>1945</v>
      </c>
      <c r="H222" s="14">
        <v>0</v>
      </c>
      <c r="I222" s="14">
        <v>0</v>
      </c>
      <c r="J222" s="13">
        <v>1945</v>
      </c>
      <c r="K222" s="13">
        <v>3890</v>
      </c>
      <c r="L222" s="13">
        <v>1945.37</v>
      </c>
      <c r="M222" s="13">
        <v>1945.37</v>
      </c>
      <c r="N222" s="13">
        <v>1945.37</v>
      </c>
      <c r="O222" s="13">
        <v>0</v>
      </c>
    </row>
    <row r="223" spans="1:15" ht="12.75">
      <c r="A223" s="15"/>
      <c r="B223" s="36" t="s">
        <v>234</v>
      </c>
      <c r="C223" s="31"/>
      <c r="D223" s="31"/>
      <c r="E223" s="32"/>
      <c r="F223" s="16" t="s">
        <v>29</v>
      </c>
      <c r="G223" s="17">
        <v>0</v>
      </c>
      <c r="H223" s="18">
        <v>0</v>
      </c>
      <c r="I223" s="18">
        <v>0</v>
      </c>
      <c r="J223" s="17">
        <v>0</v>
      </c>
      <c r="K223" s="17">
        <v>14120</v>
      </c>
      <c r="L223" s="17">
        <v>0</v>
      </c>
      <c r="M223" s="17">
        <v>0</v>
      </c>
      <c r="N223" s="17">
        <v>0</v>
      </c>
      <c r="O223" s="17">
        <v>0</v>
      </c>
    </row>
    <row r="224" spans="1:15" ht="12.75">
      <c r="A224" s="11"/>
      <c r="B224" s="35" t="s">
        <v>235</v>
      </c>
      <c r="C224" s="31"/>
      <c r="D224" s="31"/>
      <c r="E224" s="32"/>
      <c r="F224" s="12" t="s">
        <v>37</v>
      </c>
      <c r="G224" s="13">
        <v>2400</v>
      </c>
      <c r="H224" s="14">
        <v>0</v>
      </c>
      <c r="I224" s="14">
        <v>0</v>
      </c>
      <c r="J224" s="13">
        <v>2400</v>
      </c>
      <c r="K224" s="13">
        <v>4800</v>
      </c>
      <c r="L224" s="13">
        <v>2400</v>
      </c>
      <c r="M224" s="13">
        <v>2400</v>
      </c>
      <c r="N224" s="13">
        <v>2400</v>
      </c>
      <c r="O224" s="13">
        <v>0</v>
      </c>
    </row>
    <row r="225" spans="1:15" ht="12.75">
      <c r="A225" s="15"/>
      <c r="B225" s="36" t="s">
        <v>236</v>
      </c>
      <c r="C225" s="31"/>
      <c r="D225" s="31"/>
      <c r="E225" s="32"/>
      <c r="F225" s="16" t="s">
        <v>19</v>
      </c>
      <c r="G225" s="17">
        <v>16226</v>
      </c>
      <c r="H225" s="18">
        <v>0</v>
      </c>
      <c r="I225" s="18">
        <v>0</v>
      </c>
      <c r="J225" s="17">
        <v>16226</v>
      </c>
      <c r="K225" s="17">
        <v>24326.4</v>
      </c>
      <c r="L225" s="17">
        <v>2047.33</v>
      </c>
      <c r="M225" s="17">
        <v>2047.33</v>
      </c>
      <c r="N225" s="17">
        <v>2047.33</v>
      </c>
      <c r="O225" s="17">
        <v>0</v>
      </c>
    </row>
    <row r="226" spans="1:15" ht="12.75">
      <c r="A226" s="11"/>
      <c r="B226" s="35" t="s">
        <v>237</v>
      </c>
      <c r="C226" s="31"/>
      <c r="D226" s="31"/>
      <c r="E226" s="32"/>
      <c r="F226" s="12" t="s">
        <v>41</v>
      </c>
      <c r="G226" s="13">
        <v>7326</v>
      </c>
      <c r="H226" s="14">
        <v>0</v>
      </c>
      <c r="I226" s="14">
        <v>0</v>
      </c>
      <c r="J226" s="13">
        <v>7326</v>
      </c>
      <c r="K226" s="13">
        <v>14652</v>
      </c>
      <c r="L226" s="13">
        <v>7190.4</v>
      </c>
      <c r="M226" s="13">
        <v>7190.4</v>
      </c>
      <c r="N226" s="13">
        <v>7190.4</v>
      </c>
      <c r="O226" s="13">
        <v>0</v>
      </c>
    </row>
    <row r="227" spans="1:15" ht="12.75">
      <c r="A227" s="15"/>
      <c r="B227" s="36" t="s">
        <v>238</v>
      </c>
      <c r="C227" s="31"/>
      <c r="D227" s="31"/>
      <c r="E227" s="32"/>
      <c r="F227" s="16" t="s">
        <v>39</v>
      </c>
      <c r="G227" s="17">
        <v>3555</v>
      </c>
      <c r="H227" s="18">
        <v>0</v>
      </c>
      <c r="I227" s="18">
        <v>0</v>
      </c>
      <c r="J227" s="17">
        <v>3555</v>
      </c>
      <c r="K227" s="17">
        <v>7110</v>
      </c>
      <c r="L227" s="17">
        <v>3587.13</v>
      </c>
      <c r="M227" s="17">
        <v>3587.13</v>
      </c>
      <c r="N227" s="17">
        <v>3587.13</v>
      </c>
      <c r="O227" s="17">
        <v>0</v>
      </c>
    </row>
    <row r="228" spans="1:15" ht="12.75">
      <c r="A228" s="11"/>
      <c r="B228" s="35" t="s">
        <v>239</v>
      </c>
      <c r="C228" s="31"/>
      <c r="D228" s="31"/>
      <c r="E228" s="32"/>
      <c r="F228" s="12" t="s">
        <v>33</v>
      </c>
      <c r="G228" s="13">
        <v>1917</v>
      </c>
      <c r="H228" s="14">
        <v>0</v>
      </c>
      <c r="I228" s="14">
        <v>0</v>
      </c>
      <c r="J228" s="13">
        <v>1917</v>
      </c>
      <c r="K228" s="13">
        <v>3834</v>
      </c>
      <c r="L228" s="13">
        <v>0</v>
      </c>
      <c r="M228" s="13">
        <v>0</v>
      </c>
      <c r="N228" s="13">
        <v>0</v>
      </c>
      <c r="O228" s="13">
        <v>0</v>
      </c>
    </row>
    <row r="229" spans="1:15" ht="12.75">
      <c r="A229" s="15"/>
      <c r="B229" s="36" t="s">
        <v>240</v>
      </c>
      <c r="C229" s="31"/>
      <c r="D229" s="31"/>
      <c r="E229" s="32"/>
      <c r="F229" s="16" t="s">
        <v>37</v>
      </c>
      <c r="G229" s="17">
        <v>2400</v>
      </c>
      <c r="H229" s="18">
        <v>0</v>
      </c>
      <c r="I229" s="18">
        <v>0</v>
      </c>
      <c r="J229" s="17">
        <v>2400</v>
      </c>
      <c r="K229" s="17">
        <v>4800</v>
      </c>
      <c r="L229" s="17">
        <v>0</v>
      </c>
      <c r="M229" s="17">
        <v>0</v>
      </c>
      <c r="N229" s="17">
        <v>0</v>
      </c>
      <c r="O229" s="17">
        <v>0</v>
      </c>
    </row>
    <row r="230" spans="1:15" ht="12.75">
      <c r="A230" s="11"/>
      <c r="B230" s="35" t="s">
        <v>241</v>
      </c>
      <c r="C230" s="31"/>
      <c r="D230" s="31"/>
      <c r="E230" s="32"/>
      <c r="F230" s="12" t="s">
        <v>21</v>
      </c>
      <c r="G230" s="13">
        <v>9846</v>
      </c>
      <c r="H230" s="14">
        <v>0</v>
      </c>
      <c r="I230" s="14">
        <v>0</v>
      </c>
      <c r="J230" s="13">
        <v>9846</v>
      </c>
      <c r="K230" s="13">
        <v>18633.47</v>
      </c>
      <c r="L230" s="13">
        <v>8672.17</v>
      </c>
      <c r="M230" s="13">
        <v>8672.17</v>
      </c>
      <c r="N230" s="13">
        <v>8672.17</v>
      </c>
      <c r="O230" s="13">
        <v>0</v>
      </c>
    </row>
    <row r="231" spans="1:15" ht="12.75">
      <c r="A231" s="15"/>
      <c r="B231" s="36" t="s">
        <v>242</v>
      </c>
      <c r="C231" s="31"/>
      <c r="D231" s="31"/>
      <c r="E231" s="32"/>
      <c r="F231" s="16" t="s">
        <v>25</v>
      </c>
      <c r="G231" s="17">
        <v>53262</v>
      </c>
      <c r="H231" s="18">
        <v>0</v>
      </c>
      <c r="I231" s="18">
        <v>0</v>
      </c>
      <c r="J231" s="17">
        <v>53262</v>
      </c>
      <c r="K231" s="17">
        <v>106524</v>
      </c>
      <c r="L231" s="17">
        <v>39154.44</v>
      </c>
      <c r="M231" s="17">
        <v>39154.44</v>
      </c>
      <c r="N231" s="17">
        <v>39154.44</v>
      </c>
      <c r="O231" s="17">
        <v>0</v>
      </c>
    </row>
    <row r="232" spans="1:15" ht="12.75">
      <c r="A232" s="11"/>
      <c r="B232" s="35" t="s">
        <v>243</v>
      </c>
      <c r="C232" s="31"/>
      <c r="D232" s="31"/>
      <c r="E232" s="32"/>
      <c r="F232" s="12" t="s">
        <v>29</v>
      </c>
      <c r="G232" s="13">
        <v>0</v>
      </c>
      <c r="H232" s="14">
        <v>0</v>
      </c>
      <c r="I232" s="14">
        <v>0</v>
      </c>
      <c r="J232" s="13">
        <v>0</v>
      </c>
      <c r="K232" s="13">
        <v>13916</v>
      </c>
      <c r="L232" s="13">
        <v>0</v>
      </c>
      <c r="M232" s="13">
        <v>0</v>
      </c>
      <c r="N232" s="13">
        <v>0</v>
      </c>
      <c r="O232" s="13">
        <v>0</v>
      </c>
    </row>
    <row r="233" spans="1:15" ht="12.75">
      <c r="A233" s="15"/>
      <c r="B233" s="36" t="s">
        <v>244</v>
      </c>
      <c r="C233" s="31"/>
      <c r="D233" s="31"/>
      <c r="E233" s="32"/>
      <c r="F233" s="16" t="s">
        <v>19</v>
      </c>
      <c r="G233" s="17">
        <v>9026</v>
      </c>
      <c r="H233" s="18">
        <v>0</v>
      </c>
      <c r="I233" s="18">
        <v>0</v>
      </c>
      <c r="J233" s="17">
        <v>9026</v>
      </c>
      <c r="K233" s="17">
        <v>14246.4</v>
      </c>
      <c r="L233" s="17">
        <v>500</v>
      </c>
      <c r="M233" s="17">
        <v>500</v>
      </c>
      <c r="N233" s="17">
        <v>500</v>
      </c>
      <c r="O233" s="17">
        <v>0</v>
      </c>
    </row>
    <row r="234" spans="1:15" ht="12.75">
      <c r="A234" s="11"/>
      <c r="B234" s="35" t="s">
        <v>245</v>
      </c>
      <c r="C234" s="31"/>
      <c r="D234" s="31"/>
      <c r="E234" s="32"/>
      <c r="F234" s="12" t="s">
        <v>39</v>
      </c>
      <c r="G234" s="13">
        <v>2280</v>
      </c>
      <c r="H234" s="14">
        <v>0</v>
      </c>
      <c r="I234" s="14">
        <v>0</v>
      </c>
      <c r="J234" s="13">
        <v>2280</v>
      </c>
      <c r="K234" s="13">
        <v>4560</v>
      </c>
      <c r="L234" s="13">
        <v>2314.49</v>
      </c>
      <c r="M234" s="13">
        <v>2314.49</v>
      </c>
      <c r="N234" s="13">
        <v>2314.49</v>
      </c>
      <c r="O234" s="13">
        <v>0</v>
      </c>
    </row>
    <row r="235" spans="1:15" ht="12.75">
      <c r="A235" s="15"/>
      <c r="B235" s="36" t="s">
        <v>246</v>
      </c>
      <c r="C235" s="31"/>
      <c r="D235" s="31"/>
      <c r="E235" s="32"/>
      <c r="F235" s="16" t="s">
        <v>29</v>
      </c>
      <c r="G235" s="17">
        <v>0</v>
      </c>
      <c r="H235" s="18">
        <v>0</v>
      </c>
      <c r="I235" s="18">
        <v>0</v>
      </c>
      <c r="J235" s="17">
        <v>0</v>
      </c>
      <c r="K235" s="17">
        <v>29534</v>
      </c>
      <c r="L235" s="17">
        <v>0</v>
      </c>
      <c r="M235" s="17">
        <v>0</v>
      </c>
      <c r="N235" s="17">
        <v>0</v>
      </c>
      <c r="O235" s="17">
        <v>0</v>
      </c>
    </row>
    <row r="236" spans="1:15" ht="12.75">
      <c r="A236" s="11"/>
      <c r="B236" s="35" t="s">
        <v>247</v>
      </c>
      <c r="C236" s="31"/>
      <c r="D236" s="31"/>
      <c r="E236" s="32"/>
      <c r="F236" s="12" t="s">
        <v>41</v>
      </c>
      <c r="G236" s="13">
        <v>14514</v>
      </c>
      <c r="H236" s="14">
        <v>0</v>
      </c>
      <c r="I236" s="14">
        <v>0</v>
      </c>
      <c r="J236" s="13">
        <v>14514</v>
      </c>
      <c r="K236" s="13">
        <v>29028</v>
      </c>
      <c r="L236" s="13">
        <v>14247.36</v>
      </c>
      <c r="M236" s="13">
        <v>14247.36</v>
      </c>
      <c r="N236" s="13">
        <v>14247.36</v>
      </c>
      <c r="O236" s="13">
        <v>0</v>
      </c>
    </row>
    <row r="237" spans="1:15" ht="12.75">
      <c r="A237" s="15"/>
      <c r="B237" s="36" t="s">
        <v>248</v>
      </c>
      <c r="C237" s="31"/>
      <c r="D237" s="31"/>
      <c r="E237" s="32"/>
      <c r="F237" s="16" t="s">
        <v>25</v>
      </c>
      <c r="G237" s="17">
        <v>105534</v>
      </c>
      <c r="H237" s="18">
        <v>0</v>
      </c>
      <c r="I237" s="18">
        <v>0</v>
      </c>
      <c r="J237" s="17">
        <v>105534</v>
      </c>
      <c r="K237" s="17">
        <v>211068</v>
      </c>
      <c r="L237" s="17">
        <v>105535.92</v>
      </c>
      <c r="M237" s="17">
        <v>105535.92</v>
      </c>
      <c r="N237" s="17">
        <v>105535.92</v>
      </c>
      <c r="O237" s="17">
        <v>0</v>
      </c>
    </row>
    <row r="238" spans="1:15" ht="12.75">
      <c r="A238" s="11"/>
      <c r="B238" s="35" t="s">
        <v>249</v>
      </c>
      <c r="C238" s="31"/>
      <c r="D238" s="31"/>
      <c r="E238" s="32"/>
      <c r="F238" s="12" t="s">
        <v>19</v>
      </c>
      <c r="G238" s="13">
        <v>4140</v>
      </c>
      <c r="H238" s="14">
        <v>0</v>
      </c>
      <c r="I238" s="14">
        <v>0</v>
      </c>
      <c r="J238" s="13">
        <v>4140</v>
      </c>
      <c r="K238" s="13">
        <v>3906</v>
      </c>
      <c r="L238" s="13">
        <v>400</v>
      </c>
      <c r="M238" s="13">
        <v>400</v>
      </c>
      <c r="N238" s="13">
        <v>400</v>
      </c>
      <c r="O238" s="13">
        <v>0</v>
      </c>
    </row>
    <row r="239" spans="1:15" ht="12.75">
      <c r="A239" s="15"/>
      <c r="B239" s="36" t="s">
        <v>250</v>
      </c>
      <c r="C239" s="31"/>
      <c r="D239" s="31"/>
      <c r="E239" s="32"/>
      <c r="F239" s="16" t="s">
        <v>21</v>
      </c>
      <c r="G239" s="17">
        <v>22972</v>
      </c>
      <c r="H239" s="18">
        <v>0</v>
      </c>
      <c r="I239" s="18">
        <v>0</v>
      </c>
      <c r="J239" s="17">
        <v>22972</v>
      </c>
      <c r="K239" s="17">
        <v>43559.35</v>
      </c>
      <c r="L239" s="17">
        <v>20345.35</v>
      </c>
      <c r="M239" s="17">
        <v>20345.35</v>
      </c>
      <c r="N239" s="17">
        <v>20345.35</v>
      </c>
      <c r="O239" s="17">
        <v>0</v>
      </c>
    </row>
    <row r="240" spans="1:15" ht="12.75">
      <c r="A240" s="11"/>
      <c r="B240" s="35" t="s">
        <v>251</v>
      </c>
      <c r="C240" s="31"/>
      <c r="D240" s="31"/>
      <c r="E240" s="32"/>
      <c r="F240" s="12" t="s">
        <v>39</v>
      </c>
      <c r="G240" s="13">
        <v>7143</v>
      </c>
      <c r="H240" s="14">
        <v>0</v>
      </c>
      <c r="I240" s="14">
        <v>0</v>
      </c>
      <c r="J240" s="13">
        <v>7143</v>
      </c>
      <c r="K240" s="13">
        <v>14286</v>
      </c>
      <c r="L240" s="13">
        <v>6769.4</v>
      </c>
      <c r="M240" s="13">
        <v>6769.4</v>
      </c>
      <c r="N240" s="13">
        <v>6769.4</v>
      </c>
      <c r="O240" s="13">
        <v>0</v>
      </c>
    </row>
    <row r="241" spans="1:15" ht="12.75">
      <c r="A241" s="15"/>
      <c r="B241" s="36" t="s">
        <v>252</v>
      </c>
      <c r="C241" s="31"/>
      <c r="D241" s="31"/>
      <c r="E241" s="32"/>
      <c r="F241" s="16" t="s">
        <v>33</v>
      </c>
      <c r="G241" s="17">
        <v>2625</v>
      </c>
      <c r="H241" s="18">
        <v>0</v>
      </c>
      <c r="I241" s="18">
        <v>0</v>
      </c>
      <c r="J241" s="17">
        <v>2625</v>
      </c>
      <c r="K241" s="17">
        <v>5250</v>
      </c>
      <c r="L241" s="17">
        <v>1968.93</v>
      </c>
      <c r="M241" s="17">
        <v>1968.93</v>
      </c>
      <c r="N241" s="17">
        <v>1968.93</v>
      </c>
      <c r="O241" s="17">
        <v>0</v>
      </c>
    </row>
    <row r="242" spans="1:15" ht="12.75">
      <c r="A242" s="11"/>
      <c r="B242" s="35" t="s">
        <v>253</v>
      </c>
      <c r="C242" s="31"/>
      <c r="D242" s="31"/>
      <c r="E242" s="32"/>
      <c r="F242" s="12" t="s">
        <v>37</v>
      </c>
      <c r="G242" s="13">
        <v>12600</v>
      </c>
      <c r="H242" s="14">
        <v>0</v>
      </c>
      <c r="I242" s="14">
        <v>0</v>
      </c>
      <c r="J242" s="13">
        <v>12600</v>
      </c>
      <c r="K242" s="13">
        <v>25200</v>
      </c>
      <c r="L242" s="13">
        <v>12600</v>
      </c>
      <c r="M242" s="13">
        <v>12600</v>
      </c>
      <c r="N242" s="13">
        <v>12600</v>
      </c>
      <c r="O242" s="13">
        <v>0</v>
      </c>
    </row>
    <row r="243" spans="1:15" ht="12.75">
      <c r="A243" s="15"/>
      <c r="B243" s="36" t="s">
        <v>254</v>
      </c>
      <c r="C243" s="31"/>
      <c r="D243" s="31"/>
      <c r="E243" s="32"/>
      <c r="F243" s="16" t="s">
        <v>41</v>
      </c>
      <c r="G243" s="17">
        <v>10032</v>
      </c>
      <c r="H243" s="18">
        <v>0</v>
      </c>
      <c r="I243" s="18">
        <v>0</v>
      </c>
      <c r="J243" s="17">
        <v>10032</v>
      </c>
      <c r="K243" s="17">
        <v>20064</v>
      </c>
      <c r="L243" s="17">
        <v>9852.12</v>
      </c>
      <c r="M243" s="17">
        <v>9852.12</v>
      </c>
      <c r="N243" s="17">
        <v>9852.12</v>
      </c>
      <c r="O243" s="17">
        <v>0</v>
      </c>
    </row>
    <row r="244" spans="1:15" ht="12.75">
      <c r="A244" s="11"/>
      <c r="B244" s="35" t="s">
        <v>255</v>
      </c>
      <c r="C244" s="31"/>
      <c r="D244" s="31"/>
      <c r="E244" s="32"/>
      <c r="F244" s="12" t="s">
        <v>19</v>
      </c>
      <c r="G244" s="13">
        <v>16226</v>
      </c>
      <c r="H244" s="14">
        <v>0</v>
      </c>
      <c r="I244" s="14">
        <v>0</v>
      </c>
      <c r="J244" s="13">
        <v>16226</v>
      </c>
      <c r="K244" s="13">
        <v>24326.4</v>
      </c>
      <c r="L244" s="13">
        <v>2221.89</v>
      </c>
      <c r="M244" s="13">
        <v>2221.89</v>
      </c>
      <c r="N244" s="13">
        <v>2221.89</v>
      </c>
      <c r="O244" s="13">
        <v>0</v>
      </c>
    </row>
    <row r="245" spans="1:15" ht="15">
      <c r="A245" s="15"/>
      <c r="B245" s="36" t="s">
        <v>256</v>
      </c>
      <c r="C245" s="31"/>
      <c r="D245" s="31"/>
      <c r="E245" s="32"/>
      <c r="F245" s="16" t="s">
        <v>27</v>
      </c>
      <c r="G245" s="17">
        <v>816</v>
      </c>
      <c r="H245" s="18">
        <v>0</v>
      </c>
      <c r="I245" s="18">
        <v>0</v>
      </c>
      <c r="J245" s="17">
        <v>816</v>
      </c>
      <c r="K245" s="17">
        <v>1632</v>
      </c>
      <c r="L245" s="17">
        <v>816</v>
      </c>
      <c r="M245" s="17">
        <v>816</v>
      </c>
      <c r="N245" s="17">
        <v>816</v>
      </c>
      <c r="O245" s="17">
        <v>0</v>
      </c>
    </row>
    <row r="246" spans="1:15" ht="12.75">
      <c r="A246" s="11"/>
      <c r="B246" s="35" t="s">
        <v>257</v>
      </c>
      <c r="C246" s="31"/>
      <c r="D246" s="31"/>
      <c r="E246" s="32"/>
      <c r="F246" s="12" t="s">
        <v>33</v>
      </c>
      <c r="G246" s="13">
        <v>2624</v>
      </c>
      <c r="H246" s="14">
        <v>0</v>
      </c>
      <c r="I246" s="14">
        <v>0</v>
      </c>
      <c r="J246" s="13">
        <v>2624</v>
      </c>
      <c r="K246" s="13">
        <v>5248</v>
      </c>
      <c r="L246" s="13">
        <v>2624.5</v>
      </c>
      <c r="M246" s="13">
        <v>2624.5</v>
      </c>
      <c r="N246" s="13">
        <v>2624.5</v>
      </c>
      <c r="O246" s="13">
        <v>0</v>
      </c>
    </row>
    <row r="247" spans="1:15" ht="12.75">
      <c r="A247" s="15"/>
      <c r="B247" s="36" t="s">
        <v>258</v>
      </c>
      <c r="C247" s="31"/>
      <c r="D247" s="31"/>
      <c r="E247" s="32"/>
      <c r="F247" s="16" t="s">
        <v>37</v>
      </c>
      <c r="G247" s="17">
        <v>2400</v>
      </c>
      <c r="H247" s="18">
        <v>0</v>
      </c>
      <c r="I247" s="18">
        <v>0</v>
      </c>
      <c r="J247" s="17">
        <v>2400</v>
      </c>
      <c r="K247" s="17">
        <v>4800</v>
      </c>
      <c r="L247" s="17">
        <v>2400</v>
      </c>
      <c r="M247" s="17">
        <v>2400</v>
      </c>
      <c r="N247" s="17">
        <v>2400</v>
      </c>
      <c r="O247" s="17">
        <v>0</v>
      </c>
    </row>
    <row r="248" spans="1:15" ht="12.75">
      <c r="A248" s="11"/>
      <c r="B248" s="35" t="s">
        <v>259</v>
      </c>
      <c r="C248" s="31"/>
      <c r="D248" s="31"/>
      <c r="E248" s="32"/>
      <c r="F248" s="12" t="s">
        <v>106</v>
      </c>
      <c r="G248" s="13">
        <v>72978</v>
      </c>
      <c r="H248" s="14">
        <v>0</v>
      </c>
      <c r="I248" s="14">
        <v>0</v>
      </c>
      <c r="J248" s="13">
        <v>72978</v>
      </c>
      <c r="K248" s="13">
        <v>145956</v>
      </c>
      <c r="L248" s="13">
        <v>75023.5</v>
      </c>
      <c r="M248" s="13">
        <v>75023.5</v>
      </c>
      <c r="N248" s="13">
        <v>75023.5</v>
      </c>
      <c r="O248" s="13">
        <v>0</v>
      </c>
    </row>
    <row r="249" spans="1:15" ht="12.75">
      <c r="A249" s="15"/>
      <c r="B249" s="36" t="s">
        <v>260</v>
      </c>
      <c r="C249" s="31"/>
      <c r="D249" s="31"/>
      <c r="E249" s="32"/>
      <c r="F249" s="16" t="s">
        <v>29</v>
      </c>
      <c r="G249" s="17">
        <v>0</v>
      </c>
      <c r="H249" s="18">
        <v>0</v>
      </c>
      <c r="I249" s="18">
        <v>0</v>
      </c>
      <c r="J249" s="17">
        <v>0</v>
      </c>
      <c r="K249" s="17">
        <v>19049</v>
      </c>
      <c r="L249" s="17">
        <v>0</v>
      </c>
      <c r="M249" s="17">
        <v>0</v>
      </c>
      <c r="N249" s="17">
        <v>0</v>
      </c>
      <c r="O249" s="17">
        <v>0</v>
      </c>
    </row>
    <row r="250" spans="1:15" ht="12.75">
      <c r="A250" s="11"/>
      <c r="B250" s="35" t="s">
        <v>261</v>
      </c>
      <c r="C250" s="31"/>
      <c r="D250" s="31"/>
      <c r="E250" s="32"/>
      <c r="F250" s="12" t="s">
        <v>21</v>
      </c>
      <c r="G250" s="13">
        <v>16153</v>
      </c>
      <c r="H250" s="14">
        <v>0</v>
      </c>
      <c r="I250" s="14">
        <v>0</v>
      </c>
      <c r="J250" s="13">
        <v>16153</v>
      </c>
      <c r="K250" s="13">
        <v>30540.72</v>
      </c>
      <c r="L250" s="13">
        <v>15121.22</v>
      </c>
      <c r="M250" s="13">
        <v>15121.22</v>
      </c>
      <c r="N250" s="13">
        <v>15121.22</v>
      </c>
      <c r="O250" s="13">
        <v>0</v>
      </c>
    </row>
    <row r="251" spans="1:15" ht="12.75">
      <c r="A251" s="15"/>
      <c r="B251" s="36" t="s">
        <v>262</v>
      </c>
      <c r="C251" s="31"/>
      <c r="D251" s="31"/>
      <c r="E251" s="32"/>
      <c r="F251" s="16" t="s">
        <v>39</v>
      </c>
      <c r="G251" s="17">
        <v>4734</v>
      </c>
      <c r="H251" s="18">
        <v>0</v>
      </c>
      <c r="I251" s="18">
        <v>0</v>
      </c>
      <c r="J251" s="17">
        <v>4734</v>
      </c>
      <c r="K251" s="17">
        <v>9468</v>
      </c>
      <c r="L251" s="17">
        <v>4775.64</v>
      </c>
      <c r="M251" s="17">
        <v>4775.64</v>
      </c>
      <c r="N251" s="17">
        <v>4775.64</v>
      </c>
      <c r="O251" s="17">
        <v>0</v>
      </c>
    </row>
    <row r="252" spans="1:15" ht="12.75">
      <c r="A252" s="11"/>
      <c r="B252" s="35" t="s">
        <v>263</v>
      </c>
      <c r="C252" s="31"/>
      <c r="D252" s="31"/>
      <c r="E252" s="32"/>
      <c r="F252" s="12" t="s">
        <v>37</v>
      </c>
      <c r="G252" s="13">
        <v>2400</v>
      </c>
      <c r="H252" s="14">
        <v>0</v>
      </c>
      <c r="I252" s="14">
        <v>0</v>
      </c>
      <c r="J252" s="13">
        <v>2400</v>
      </c>
      <c r="K252" s="13">
        <v>4800</v>
      </c>
      <c r="L252" s="13">
        <v>0</v>
      </c>
      <c r="M252" s="13">
        <v>0</v>
      </c>
      <c r="N252" s="13">
        <v>0</v>
      </c>
      <c r="O252" s="13">
        <v>0</v>
      </c>
    </row>
    <row r="253" spans="1:15" ht="12.75">
      <c r="A253" s="15"/>
      <c r="B253" s="36" t="s">
        <v>264</v>
      </c>
      <c r="C253" s="31"/>
      <c r="D253" s="31"/>
      <c r="E253" s="32"/>
      <c r="F253" s="16" t="s">
        <v>21</v>
      </c>
      <c r="G253" s="17">
        <v>9846</v>
      </c>
      <c r="H253" s="18">
        <v>0</v>
      </c>
      <c r="I253" s="18">
        <v>0</v>
      </c>
      <c r="J253" s="17">
        <v>9846</v>
      </c>
      <c r="K253" s="17">
        <v>18633.47</v>
      </c>
      <c r="L253" s="17">
        <v>8672.17</v>
      </c>
      <c r="M253" s="17">
        <v>8672.17</v>
      </c>
      <c r="N253" s="17">
        <v>8672.17</v>
      </c>
      <c r="O253" s="17">
        <v>0</v>
      </c>
    </row>
    <row r="254" spans="1:15" ht="12.75">
      <c r="A254" s="11"/>
      <c r="B254" s="35" t="s">
        <v>265</v>
      </c>
      <c r="C254" s="31"/>
      <c r="D254" s="31"/>
      <c r="E254" s="32"/>
      <c r="F254" s="12" t="s">
        <v>29</v>
      </c>
      <c r="G254" s="13">
        <v>0</v>
      </c>
      <c r="H254" s="14">
        <v>0</v>
      </c>
      <c r="I254" s="14">
        <v>0</v>
      </c>
      <c r="J254" s="13">
        <v>0</v>
      </c>
      <c r="K254" s="13">
        <v>13916</v>
      </c>
      <c r="L254" s="13">
        <v>0</v>
      </c>
      <c r="M254" s="13">
        <v>0</v>
      </c>
      <c r="N254" s="13">
        <v>0</v>
      </c>
      <c r="O254" s="13">
        <v>0</v>
      </c>
    </row>
    <row r="255" spans="1:15" ht="12.75">
      <c r="A255" s="15"/>
      <c r="B255" s="36" t="s">
        <v>266</v>
      </c>
      <c r="C255" s="31"/>
      <c r="D255" s="31"/>
      <c r="E255" s="32"/>
      <c r="F255" s="16" t="s">
        <v>25</v>
      </c>
      <c r="G255" s="17">
        <v>53262</v>
      </c>
      <c r="H255" s="18">
        <v>0</v>
      </c>
      <c r="I255" s="18">
        <v>0</v>
      </c>
      <c r="J255" s="17">
        <v>53262</v>
      </c>
      <c r="K255" s="17">
        <v>106524</v>
      </c>
      <c r="L255" s="17">
        <v>38936.92</v>
      </c>
      <c r="M255" s="17">
        <v>38936.92</v>
      </c>
      <c r="N255" s="17">
        <v>38936.92</v>
      </c>
      <c r="O255" s="17">
        <v>0</v>
      </c>
    </row>
    <row r="256" spans="1:15" ht="12.75">
      <c r="A256" s="11"/>
      <c r="B256" s="35" t="s">
        <v>267</v>
      </c>
      <c r="C256" s="31"/>
      <c r="D256" s="31"/>
      <c r="E256" s="32"/>
      <c r="F256" s="12" t="s">
        <v>33</v>
      </c>
      <c r="G256" s="13">
        <v>1917</v>
      </c>
      <c r="H256" s="14">
        <v>0</v>
      </c>
      <c r="I256" s="14">
        <v>0</v>
      </c>
      <c r="J256" s="13">
        <v>1917</v>
      </c>
      <c r="K256" s="13">
        <v>3834</v>
      </c>
      <c r="L256" s="13">
        <v>0</v>
      </c>
      <c r="M256" s="13">
        <v>0</v>
      </c>
      <c r="N256" s="13">
        <v>0</v>
      </c>
      <c r="O256" s="13">
        <v>0</v>
      </c>
    </row>
    <row r="257" spans="1:15" ht="12.75">
      <c r="A257" s="15"/>
      <c r="B257" s="36" t="s">
        <v>268</v>
      </c>
      <c r="C257" s="31"/>
      <c r="D257" s="31"/>
      <c r="E257" s="32"/>
      <c r="F257" s="16" t="s">
        <v>19</v>
      </c>
      <c r="G257" s="17">
        <v>8826</v>
      </c>
      <c r="H257" s="18">
        <v>0</v>
      </c>
      <c r="I257" s="18">
        <v>0</v>
      </c>
      <c r="J257" s="17">
        <v>8826</v>
      </c>
      <c r="K257" s="17">
        <v>14106.4</v>
      </c>
      <c r="L257" s="17">
        <v>0</v>
      </c>
      <c r="M257" s="17">
        <v>0</v>
      </c>
      <c r="N257" s="17">
        <v>0</v>
      </c>
      <c r="O257" s="17">
        <v>0</v>
      </c>
    </row>
    <row r="258" spans="1:15" ht="12.75">
      <c r="A258" s="11"/>
      <c r="B258" s="35" t="s">
        <v>269</v>
      </c>
      <c r="C258" s="31"/>
      <c r="D258" s="31"/>
      <c r="E258" s="32"/>
      <c r="F258" s="12" t="s">
        <v>39</v>
      </c>
      <c r="G258" s="13">
        <v>2280</v>
      </c>
      <c r="H258" s="14">
        <v>0</v>
      </c>
      <c r="I258" s="14">
        <v>0</v>
      </c>
      <c r="J258" s="13">
        <v>2280</v>
      </c>
      <c r="K258" s="13">
        <v>4560</v>
      </c>
      <c r="L258" s="13">
        <v>2314.49</v>
      </c>
      <c r="M258" s="13">
        <v>2314.49</v>
      </c>
      <c r="N258" s="13">
        <v>2314.49</v>
      </c>
      <c r="O258" s="13">
        <v>0</v>
      </c>
    </row>
    <row r="259" spans="1:15" ht="12.75">
      <c r="A259" s="15"/>
      <c r="B259" s="36" t="s">
        <v>270</v>
      </c>
      <c r="C259" s="31"/>
      <c r="D259" s="31"/>
      <c r="E259" s="32"/>
      <c r="F259" s="16" t="s">
        <v>33</v>
      </c>
      <c r="G259" s="17">
        <v>1588</v>
      </c>
      <c r="H259" s="18">
        <v>0</v>
      </c>
      <c r="I259" s="18">
        <v>0</v>
      </c>
      <c r="J259" s="17">
        <v>1588</v>
      </c>
      <c r="K259" s="17">
        <v>3176</v>
      </c>
      <c r="L259" s="17">
        <v>1617.59</v>
      </c>
      <c r="M259" s="17">
        <v>1617.59</v>
      </c>
      <c r="N259" s="17">
        <v>1617.59</v>
      </c>
      <c r="O259" s="17">
        <v>0</v>
      </c>
    </row>
    <row r="260" spans="1:15" ht="12.75">
      <c r="A260" s="11"/>
      <c r="B260" s="35" t="s">
        <v>271</v>
      </c>
      <c r="C260" s="31"/>
      <c r="D260" s="31"/>
      <c r="E260" s="32"/>
      <c r="F260" s="12" t="s">
        <v>37</v>
      </c>
      <c r="G260" s="13">
        <v>2400</v>
      </c>
      <c r="H260" s="14">
        <v>0</v>
      </c>
      <c r="I260" s="14">
        <v>0</v>
      </c>
      <c r="J260" s="13">
        <v>2400</v>
      </c>
      <c r="K260" s="13">
        <v>4800</v>
      </c>
      <c r="L260" s="13">
        <v>2400</v>
      </c>
      <c r="M260" s="13">
        <v>2400</v>
      </c>
      <c r="N260" s="13">
        <v>2400</v>
      </c>
      <c r="O260" s="13">
        <v>0</v>
      </c>
    </row>
    <row r="261" spans="1:15" ht="12.75">
      <c r="A261" s="15"/>
      <c r="B261" s="36" t="s">
        <v>272</v>
      </c>
      <c r="C261" s="31"/>
      <c r="D261" s="31"/>
      <c r="E261" s="32"/>
      <c r="F261" s="16" t="s">
        <v>19</v>
      </c>
      <c r="G261" s="17">
        <v>9146</v>
      </c>
      <c r="H261" s="18">
        <v>0</v>
      </c>
      <c r="I261" s="18">
        <v>0</v>
      </c>
      <c r="J261" s="17">
        <v>9146</v>
      </c>
      <c r="K261" s="17">
        <v>14414.4</v>
      </c>
      <c r="L261" s="17">
        <v>2765.08</v>
      </c>
      <c r="M261" s="17">
        <v>2765.08</v>
      </c>
      <c r="N261" s="17">
        <v>2765.08</v>
      </c>
      <c r="O261" s="17">
        <v>0</v>
      </c>
    </row>
    <row r="262" spans="1:15" ht="12.75">
      <c r="A262" s="11"/>
      <c r="B262" s="35" t="s">
        <v>273</v>
      </c>
      <c r="C262" s="31"/>
      <c r="D262" s="31"/>
      <c r="E262" s="32"/>
      <c r="F262" s="12" t="s">
        <v>39</v>
      </c>
      <c r="G262" s="13">
        <v>2895</v>
      </c>
      <c r="H262" s="14">
        <v>0</v>
      </c>
      <c r="I262" s="14">
        <v>0</v>
      </c>
      <c r="J262" s="13">
        <v>2895</v>
      </c>
      <c r="K262" s="13">
        <v>5790</v>
      </c>
      <c r="L262" s="13">
        <v>3067.21</v>
      </c>
      <c r="M262" s="13">
        <v>3067.21</v>
      </c>
      <c r="N262" s="13">
        <v>3067.21</v>
      </c>
      <c r="O262" s="13">
        <v>0</v>
      </c>
    </row>
    <row r="263" spans="1:15" ht="12.75">
      <c r="A263" s="15"/>
      <c r="B263" s="36" t="s">
        <v>274</v>
      </c>
      <c r="C263" s="31"/>
      <c r="D263" s="31"/>
      <c r="E263" s="32"/>
      <c r="F263" s="16" t="s">
        <v>25</v>
      </c>
      <c r="G263" s="17">
        <v>42876</v>
      </c>
      <c r="H263" s="18">
        <v>0</v>
      </c>
      <c r="I263" s="18">
        <v>0</v>
      </c>
      <c r="J263" s="17">
        <v>42876</v>
      </c>
      <c r="K263" s="17">
        <v>85752</v>
      </c>
      <c r="L263" s="17">
        <v>44974.78</v>
      </c>
      <c r="M263" s="17">
        <v>44974.78</v>
      </c>
      <c r="N263" s="17">
        <v>44974.78</v>
      </c>
      <c r="O263" s="17">
        <v>0</v>
      </c>
    </row>
    <row r="264" spans="1:15" ht="15">
      <c r="A264" s="11"/>
      <c r="B264" s="35" t="s">
        <v>275</v>
      </c>
      <c r="C264" s="31"/>
      <c r="D264" s="31"/>
      <c r="E264" s="32"/>
      <c r="F264" s="12" t="s">
        <v>27</v>
      </c>
      <c r="G264" s="13">
        <v>816</v>
      </c>
      <c r="H264" s="14">
        <v>0</v>
      </c>
      <c r="I264" s="14">
        <v>0</v>
      </c>
      <c r="J264" s="13">
        <v>816</v>
      </c>
      <c r="K264" s="13">
        <v>1632</v>
      </c>
      <c r="L264" s="13">
        <v>816</v>
      </c>
      <c r="M264" s="13">
        <v>816</v>
      </c>
      <c r="N264" s="13">
        <v>816</v>
      </c>
      <c r="O264" s="13">
        <v>0</v>
      </c>
    </row>
    <row r="265" spans="1:15" ht="12.75">
      <c r="A265" s="15"/>
      <c r="B265" s="36" t="s">
        <v>276</v>
      </c>
      <c r="C265" s="31"/>
      <c r="D265" s="31"/>
      <c r="E265" s="32"/>
      <c r="F265" s="16" t="s">
        <v>29</v>
      </c>
      <c r="G265" s="17">
        <v>0</v>
      </c>
      <c r="H265" s="18">
        <v>0</v>
      </c>
      <c r="I265" s="18">
        <v>0</v>
      </c>
      <c r="J265" s="17">
        <v>0</v>
      </c>
      <c r="K265" s="17">
        <v>11522</v>
      </c>
      <c r="L265" s="17">
        <v>0</v>
      </c>
      <c r="M265" s="17">
        <v>0</v>
      </c>
      <c r="N265" s="17">
        <v>0</v>
      </c>
      <c r="O265" s="17">
        <v>0</v>
      </c>
    </row>
    <row r="266" spans="1:15" ht="12.75">
      <c r="A266" s="11"/>
      <c r="B266" s="35" t="s">
        <v>277</v>
      </c>
      <c r="C266" s="31"/>
      <c r="D266" s="31"/>
      <c r="E266" s="32"/>
      <c r="F266" s="12" t="s">
        <v>41</v>
      </c>
      <c r="G266" s="13">
        <v>5898</v>
      </c>
      <c r="H266" s="14">
        <v>0</v>
      </c>
      <c r="I266" s="14">
        <v>0</v>
      </c>
      <c r="J266" s="13">
        <v>5898</v>
      </c>
      <c r="K266" s="13">
        <v>11796</v>
      </c>
      <c r="L266" s="13">
        <v>5905.8</v>
      </c>
      <c r="M266" s="13">
        <v>5905.8</v>
      </c>
      <c r="N266" s="13">
        <v>5905.8</v>
      </c>
      <c r="O266" s="13">
        <v>0</v>
      </c>
    </row>
    <row r="267" spans="1:15" ht="12.75">
      <c r="A267" s="15"/>
      <c r="B267" s="36" t="s">
        <v>278</v>
      </c>
      <c r="C267" s="31"/>
      <c r="D267" s="31"/>
      <c r="E267" s="32"/>
      <c r="F267" s="16" t="s">
        <v>21</v>
      </c>
      <c r="G267" s="17">
        <v>10948</v>
      </c>
      <c r="H267" s="18">
        <v>0</v>
      </c>
      <c r="I267" s="18">
        <v>0</v>
      </c>
      <c r="J267" s="17">
        <v>10948</v>
      </c>
      <c r="K267" s="17">
        <v>20593.48</v>
      </c>
      <c r="L267" s="17">
        <v>10641.48</v>
      </c>
      <c r="M267" s="17">
        <v>10641.48</v>
      </c>
      <c r="N267" s="17">
        <v>10641.48</v>
      </c>
      <c r="O267" s="17">
        <v>0</v>
      </c>
    </row>
    <row r="268" spans="1:15" ht="12.75">
      <c r="A268" s="38" t="s">
        <v>187</v>
      </c>
      <c r="B268" s="31"/>
      <c r="C268" s="31"/>
      <c r="D268" s="31"/>
      <c r="E268" s="31"/>
      <c r="F268" s="32"/>
      <c r="G268" s="10">
        <v>784100</v>
      </c>
      <c r="H268" s="10">
        <v>439817.84</v>
      </c>
      <c r="I268" s="10">
        <v>119099.88</v>
      </c>
      <c r="J268" s="10">
        <v>1104817.96</v>
      </c>
      <c r="K268" s="10">
        <v>1043270.61</v>
      </c>
      <c r="L268" s="10">
        <v>1038949.6</v>
      </c>
      <c r="M268" s="10">
        <v>1038949.6</v>
      </c>
      <c r="N268" s="10">
        <v>1038949.6</v>
      </c>
      <c r="O268" s="10">
        <v>0</v>
      </c>
    </row>
    <row r="269" spans="1:15" ht="15">
      <c r="A269" s="11"/>
      <c r="B269" s="35" t="s">
        <v>279</v>
      </c>
      <c r="C269" s="31"/>
      <c r="D269" s="31"/>
      <c r="E269" s="32"/>
      <c r="F269" s="12" t="s">
        <v>189</v>
      </c>
      <c r="G269" s="13">
        <v>40000</v>
      </c>
      <c r="H269" s="14">
        <v>0</v>
      </c>
      <c r="I269" s="14">
        <v>0</v>
      </c>
      <c r="J269" s="13">
        <v>40000</v>
      </c>
      <c r="K269" s="13">
        <v>17098.74</v>
      </c>
      <c r="L269" s="13">
        <v>17098.74</v>
      </c>
      <c r="M269" s="13">
        <v>17098.74</v>
      </c>
      <c r="N269" s="13">
        <v>17098.74</v>
      </c>
      <c r="O269" s="13">
        <v>0</v>
      </c>
    </row>
    <row r="270" spans="1:15" ht="30">
      <c r="A270" s="15"/>
      <c r="B270" s="36" t="s">
        <v>280</v>
      </c>
      <c r="C270" s="31"/>
      <c r="D270" s="31"/>
      <c r="E270" s="32"/>
      <c r="F270" s="16" t="s">
        <v>281</v>
      </c>
      <c r="G270" s="17">
        <v>40000</v>
      </c>
      <c r="H270" s="18">
        <v>0</v>
      </c>
      <c r="I270" s="18">
        <v>0</v>
      </c>
      <c r="J270" s="17">
        <v>40000</v>
      </c>
      <c r="K270" s="17">
        <v>14936.3</v>
      </c>
      <c r="L270" s="17">
        <v>14936.3</v>
      </c>
      <c r="M270" s="17">
        <v>14936.3</v>
      </c>
      <c r="N270" s="17">
        <v>14936.3</v>
      </c>
      <c r="O270" s="17">
        <v>0</v>
      </c>
    </row>
    <row r="271" spans="1:15" ht="12.75">
      <c r="A271" s="11"/>
      <c r="B271" s="35" t="s">
        <v>282</v>
      </c>
      <c r="C271" s="31"/>
      <c r="D271" s="31"/>
      <c r="E271" s="32"/>
      <c r="F271" s="12" t="s">
        <v>283</v>
      </c>
      <c r="G271" s="13">
        <v>16000</v>
      </c>
      <c r="H271" s="14">
        <v>0</v>
      </c>
      <c r="I271" s="14">
        <v>0</v>
      </c>
      <c r="J271" s="13">
        <v>16000</v>
      </c>
      <c r="K271" s="13">
        <v>6481.64</v>
      </c>
      <c r="L271" s="13">
        <v>6481.63</v>
      </c>
      <c r="M271" s="13">
        <v>6481.63</v>
      </c>
      <c r="N271" s="13">
        <v>6481.63</v>
      </c>
      <c r="O271" s="13">
        <v>0</v>
      </c>
    </row>
    <row r="272" spans="1:15" ht="15">
      <c r="A272" s="15"/>
      <c r="B272" s="36" t="s">
        <v>279</v>
      </c>
      <c r="C272" s="31"/>
      <c r="D272" s="31"/>
      <c r="E272" s="32"/>
      <c r="F272" s="16" t="s">
        <v>189</v>
      </c>
      <c r="G272" s="17">
        <v>4000</v>
      </c>
      <c r="H272" s="18">
        <v>57262.51</v>
      </c>
      <c r="I272" s="18">
        <v>7636.8</v>
      </c>
      <c r="J272" s="17">
        <v>53625.71</v>
      </c>
      <c r="K272" s="17">
        <v>53625.71</v>
      </c>
      <c r="L272" s="17">
        <v>53625.71</v>
      </c>
      <c r="M272" s="17">
        <v>53625.71</v>
      </c>
      <c r="N272" s="17">
        <v>53625.71</v>
      </c>
      <c r="O272" s="17">
        <v>0</v>
      </c>
    </row>
    <row r="273" spans="1:15" ht="12.75">
      <c r="A273" s="11"/>
      <c r="B273" s="35" t="s">
        <v>284</v>
      </c>
      <c r="C273" s="31"/>
      <c r="D273" s="31"/>
      <c r="E273" s="32"/>
      <c r="F273" s="12" t="s">
        <v>285</v>
      </c>
      <c r="G273" s="13">
        <v>240000</v>
      </c>
      <c r="H273" s="14">
        <v>0</v>
      </c>
      <c r="I273" s="14">
        <v>0</v>
      </c>
      <c r="J273" s="13">
        <v>240000</v>
      </c>
      <c r="K273" s="13">
        <v>240000</v>
      </c>
      <c r="L273" s="13">
        <v>240000</v>
      </c>
      <c r="M273" s="13">
        <v>240000</v>
      </c>
      <c r="N273" s="13">
        <v>240000</v>
      </c>
      <c r="O273" s="13">
        <v>0</v>
      </c>
    </row>
    <row r="274" spans="1:15" ht="30">
      <c r="A274" s="15"/>
      <c r="B274" s="36" t="s">
        <v>286</v>
      </c>
      <c r="C274" s="31"/>
      <c r="D274" s="31"/>
      <c r="E274" s="32"/>
      <c r="F274" s="16" t="s">
        <v>281</v>
      </c>
      <c r="G274" s="17">
        <v>5000</v>
      </c>
      <c r="H274" s="18">
        <v>136855.1</v>
      </c>
      <c r="I274" s="18">
        <v>1516.53</v>
      </c>
      <c r="J274" s="17">
        <v>140338.57</v>
      </c>
      <c r="K274" s="17">
        <v>140338.57</v>
      </c>
      <c r="L274" s="17">
        <v>140338.57</v>
      </c>
      <c r="M274" s="17">
        <v>140338.57</v>
      </c>
      <c r="N274" s="17">
        <v>140338.57</v>
      </c>
      <c r="O274" s="17">
        <v>0</v>
      </c>
    </row>
    <row r="275" spans="1:15" ht="12.75">
      <c r="A275" s="11"/>
      <c r="B275" s="35" t="s">
        <v>287</v>
      </c>
      <c r="C275" s="31"/>
      <c r="D275" s="31"/>
      <c r="E275" s="32"/>
      <c r="F275" s="12" t="s">
        <v>283</v>
      </c>
      <c r="G275" s="13">
        <v>3200</v>
      </c>
      <c r="H275" s="14">
        <v>162974.32</v>
      </c>
      <c r="I275" s="14">
        <v>8157.79</v>
      </c>
      <c r="J275" s="13">
        <v>158016.53</v>
      </c>
      <c r="K275" s="13">
        <v>158016.53</v>
      </c>
      <c r="L275" s="13">
        <v>158016.53</v>
      </c>
      <c r="M275" s="13">
        <v>158016.53</v>
      </c>
      <c r="N275" s="13">
        <v>158016.53</v>
      </c>
      <c r="O275" s="13">
        <v>0</v>
      </c>
    </row>
    <row r="276" spans="1:15" ht="12.75">
      <c r="A276" s="15"/>
      <c r="B276" s="36" t="s">
        <v>288</v>
      </c>
      <c r="C276" s="31"/>
      <c r="D276" s="31"/>
      <c r="E276" s="32"/>
      <c r="F276" s="16" t="s">
        <v>289</v>
      </c>
      <c r="G276" s="17">
        <v>39700</v>
      </c>
      <c r="H276" s="18">
        <v>17646.6</v>
      </c>
      <c r="I276" s="18">
        <v>8884.8</v>
      </c>
      <c r="J276" s="17">
        <v>48461.8</v>
      </c>
      <c r="K276" s="17">
        <v>48461.8</v>
      </c>
      <c r="L276" s="17">
        <v>48461.8</v>
      </c>
      <c r="M276" s="17">
        <v>48461.8</v>
      </c>
      <c r="N276" s="17">
        <v>48461.8</v>
      </c>
      <c r="O276" s="17">
        <v>0</v>
      </c>
    </row>
    <row r="277" spans="1:15" ht="12.75">
      <c r="A277" s="11"/>
      <c r="B277" s="35" t="s">
        <v>290</v>
      </c>
      <c r="C277" s="31"/>
      <c r="D277" s="31"/>
      <c r="E277" s="32"/>
      <c r="F277" s="12" t="s">
        <v>291</v>
      </c>
      <c r="G277" s="13">
        <v>4000</v>
      </c>
      <c r="H277" s="14">
        <v>155.32</v>
      </c>
      <c r="I277" s="14">
        <v>1661.56</v>
      </c>
      <c r="J277" s="13">
        <v>2493.76</v>
      </c>
      <c r="K277" s="13">
        <v>2493.76</v>
      </c>
      <c r="L277" s="13">
        <v>2493.76</v>
      </c>
      <c r="M277" s="13">
        <v>2493.76</v>
      </c>
      <c r="N277" s="13">
        <v>2493.76</v>
      </c>
      <c r="O277" s="13">
        <v>0</v>
      </c>
    </row>
    <row r="278" spans="1:15" ht="12.75">
      <c r="A278" s="15"/>
      <c r="B278" s="36" t="s">
        <v>292</v>
      </c>
      <c r="C278" s="31"/>
      <c r="D278" s="31"/>
      <c r="E278" s="32"/>
      <c r="F278" s="16" t="s">
        <v>293</v>
      </c>
      <c r="G278" s="17">
        <v>50000</v>
      </c>
      <c r="H278" s="18">
        <v>0</v>
      </c>
      <c r="I278" s="18">
        <v>50000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</row>
    <row r="279" spans="1:15" ht="12.75">
      <c r="A279" s="11"/>
      <c r="B279" s="35" t="s">
        <v>294</v>
      </c>
      <c r="C279" s="31"/>
      <c r="D279" s="31"/>
      <c r="E279" s="32"/>
      <c r="F279" s="12" t="s">
        <v>295</v>
      </c>
      <c r="G279" s="13">
        <v>21500</v>
      </c>
      <c r="H279" s="14">
        <v>0</v>
      </c>
      <c r="I279" s="14">
        <v>18000</v>
      </c>
      <c r="J279" s="13">
        <v>3500</v>
      </c>
      <c r="K279" s="13">
        <v>3500</v>
      </c>
      <c r="L279" s="13">
        <v>3500</v>
      </c>
      <c r="M279" s="13">
        <v>3500</v>
      </c>
      <c r="N279" s="13">
        <v>3500</v>
      </c>
      <c r="O279" s="13">
        <v>0</v>
      </c>
    </row>
    <row r="280" spans="1:15" ht="12.75">
      <c r="A280" s="15"/>
      <c r="B280" s="36" t="s">
        <v>296</v>
      </c>
      <c r="C280" s="31"/>
      <c r="D280" s="31"/>
      <c r="E280" s="32"/>
      <c r="F280" s="16" t="s">
        <v>297</v>
      </c>
      <c r="G280" s="17">
        <v>4500</v>
      </c>
      <c r="H280" s="18">
        <v>0</v>
      </c>
      <c r="I280" s="18">
        <v>4500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</row>
    <row r="281" spans="1:15" ht="15">
      <c r="A281" s="11"/>
      <c r="B281" s="35" t="s">
        <v>298</v>
      </c>
      <c r="C281" s="31"/>
      <c r="D281" s="31"/>
      <c r="E281" s="32"/>
      <c r="F281" s="12" t="s">
        <v>299</v>
      </c>
      <c r="G281" s="13">
        <v>4000</v>
      </c>
      <c r="H281" s="14">
        <v>2132</v>
      </c>
      <c r="I281" s="14">
        <v>3000</v>
      </c>
      <c r="J281" s="13">
        <v>3132</v>
      </c>
      <c r="K281" s="13">
        <v>3132</v>
      </c>
      <c r="L281" s="13">
        <v>3132</v>
      </c>
      <c r="M281" s="13">
        <v>3132</v>
      </c>
      <c r="N281" s="13">
        <v>3132</v>
      </c>
      <c r="O281" s="13">
        <v>0</v>
      </c>
    </row>
    <row r="282" spans="1:15" ht="22.5">
      <c r="A282" s="15"/>
      <c r="B282" s="36" t="s">
        <v>300</v>
      </c>
      <c r="C282" s="31"/>
      <c r="D282" s="31"/>
      <c r="E282" s="32"/>
      <c r="F282" s="16" t="s">
        <v>301</v>
      </c>
      <c r="G282" s="17">
        <v>3000</v>
      </c>
      <c r="H282" s="18">
        <v>500</v>
      </c>
      <c r="I282" s="18">
        <v>3500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</row>
    <row r="283" spans="1:15" ht="15">
      <c r="A283" s="11"/>
      <c r="B283" s="35" t="s">
        <v>302</v>
      </c>
      <c r="C283" s="31"/>
      <c r="D283" s="31"/>
      <c r="E283" s="32"/>
      <c r="F283" s="12" t="s">
        <v>303</v>
      </c>
      <c r="G283" s="13">
        <v>6000</v>
      </c>
      <c r="H283" s="14">
        <v>7820.07</v>
      </c>
      <c r="I283" s="14">
        <v>1500</v>
      </c>
      <c r="J283" s="13">
        <v>12320.07</v>
      </c>
      <c r="K283" s="13">
        <v>12320.07</v>
      </c>
      <c r="L283" s="13">
        <v>12320.07</v>
      </c>
      <c r="M283" s="13">
        <v>12320.07</v>
      </c>
      <c r="N283" s="13">
        <v>12320.07</v>
      </c>
      <c r="O283" s="13">
        <v>0</v>
      </c>
    </row>
    <row r="284" spans="1:15" ht="15">
      <c r="A284" s="15"/>
      <c r="B284" s="36" t="s">
        <v>304</v>
      </c>
      <c r="C284" s="31"/>
      <c r="D284" s="31"/>
      <c r="E284" s="32"/>
      <c r="F284" s="16" t="s">
        <v>305</v>
      </c>
      <c r="G284" s="17">
        <v>6000</v>
      </c>
      <c r="H284" s="18">
        <v>1146.08</v>
      </c>
      <c r="I284" s="18">
        <v>4042.4</v>
      </c>
      <c r="J284" s="17">
        <v>3103.68</v>
      </c>
      <c r="K284" s="17">
        <v>2103.68</v>
      </c>
      <c r="L284" s="17">
        <v>2103.68</v>
      </c>
      <c r="M284" s="17">
        <v>2103.68</v>
      </c>
      <c r="N284" s="17">
        <v>2103.68</v>
      </c>
      <c r="O284" s="17">
        <v>0</v>
      </c>
    </row>
    <row r="285" spans="1:15" ht="15">
      <c r="A285" s="11"/>
      <c r="B285" s="35" t="s">
        <v>306</v>
      </c>
      <c r="C285" s="31"/>
      <c r="D285" s="31"/>
      <c r="E285" s="32"/>
      <c r="F285" s="12" t="s">
        <v>307</v>
      </c>
      <c r="G285" s="13">
        <v>0</v>
      </c>
      <c r="H285" s="14">
        <v>200.01</v>
      </c>
      <c r="I285" s="14">
        <v>0</v>
      </c>
      <c r="J285" s="13">
        <v>200.01</v>
      </c>
      <c r="K285" s="13">
        <v>200.01</v>
      </c>
      <c r="L285" s="13">
        <v>200.01</v>
      </c>
      <c r="M285" s="13">
        <v>200.01</v>
      </c>
      <c r="N285" s="13">
        <v>200.01</v>
      </c>
      <c r="O285" s="13">
        <v>0</v>
      </c>
    </row>
    <row r="286" spans="1:15" ht="12.75">
      <c r="A286" s="15"/>
      <c r="B286" s="36" t="s">
        <v>308</v>
      </c>
      <c r="C286" s="31"/>
      <c r="D286" s="31"/>
      <c r="E286" s="32"/>
      <c r="F286" s="16" t="s">
        <v>309</v>
      </c>
      <c r="G286" s="17">
        <v>0</v>
      </c>
      <c r="H286" s="18">
        <v>1887.47</v>
      </c>
      <c r="I286" s="18">
        <v>0</v>
      </c>
      <c r="J286" s="17">
        <v>1887.47</v>
      </c>
      <c r="K286" s="17">
        <v>1887.47</v>
      </c>
      <c r="L286" s="17">
        <v>1887.47</v>
      </c>
      <c r="M286" s="17">
        <v>1887.47</v>
      </c>
      <c r="N286" s="17">
        <v>1887.47</v>
      </c>
      <c r="O286" s="17">
        <v>0</v>
      </c>
    </row>
    <row r="287" spans="1:15" ht="22.5">
      <c r="A287" s="11"/>
      <c r="B287" s="35" t="s">
        <v>310</v>
      </c>
      <c r="C287" s="31"/>
      <c r="D287" s="31"/>
      <c r="E287" s="32"/>
      <c r="F287" s="12" t="s">
        <v>311</v>
      </c>
      <c r="G287" s="13">
        <v>0</v>
      </c>
      <c r="H287" s="14">
        <v>42176</v>
      </c>
      <c r="I287" s="14">
        <v>0</v>
      </c>
      <c r="J287" s="13">
        <v>42176</v>
      </c>
      <c r="K287" s="13">
        <v>42176</v>
      </c>
      <c r="L287" s="13">
        <v>42176</v>
      </c>
      <c r="M287" s="13">
        <v>42176</v>
      </c>
      <c r="N287" s="13">
        <v>42176</v>
      </c>
      <c r="O287" s="13">
        <v>0</v>
      </c>
    </row>
    <row r="288" spans="1:15" ht="12.75">
      <c r="A288" s="15"/>
      <c r="B288" s="36" t="s">
        <v>312</v>
      </c>
      <c r="C288" s="31"/>
      <c r="D288" s="31"/>
      <c r="E288" s="32"/>
      <c r="F288" s="16" t="s">
        <v>313</v>
      </c>
      <c r="G288" s="17">
        <v>0</v>
      </c>
      <c r="H288" s="18">
        <v>389.79</v>
      </c>
      <c r="I288" s="18">
        <v>0</v>
      </c>
      <c r="J288" s="17">
        <v>389.79</v>
      </c>
      <c r="K288" s="17">
        <v>389.79</v>
      </c>
      <c r="L288" s="17">
        <v>389.79</v>
      </c>
      <c r="M288" s="17">
        <v>389.79</v>
      </c>
      <c r="N288" s="17">
        <v>389.79</v>
      </c>
      <c r="O288" s="17">
        <v>0</v>
      </c>
    </row>
    <row r="289" spans="1:15" ht="12.75">
      <c r="A289" s="11"/>
      <c r="B289" s="35" t="s">
        <v>314</v>
      </c>
      <c r="C289" s="31"/>
      <c r="D289" s="31"/>
      <c r="E289" s="32"/>
      <c r="F289" s="12" t="s">
        <v>315</v>
      </c>
      <c r="G289" s="13">
        <v>0</v>
      </c>
      <c r="H289" s="14">
        <v>606.84</v>
      </c>
      <c r="I289" s="14">
        <v>0</v>
      </c>
      <c r="J289" s="13">
        <v>606.84</v>
      </c>
      <c r="K289" s="13">
        <v>606.84</v>
      </c>
      <c r="L289" s="13">
        <v>606.84</v>
      </c>
      <c r="M289" s="13">
        <v>606.84</v>
      </c>
      <c r="N289" s="13">
        <v>606.84</v>
      </c>
      <c r="O289" s="13">
        <v>0</v>
      </c>
    </row>
    <row r="290" spans="1:15" ht="12.75">
      <c r="A290" s="15"/>
      <c r="B290" s="36" t="s">
        <v>316</v>
      </c>
      <c r="C290" s="31"/>
      <c r="D290" s="31"/>
      <c r="E290" s="32"/>
      <c r="F290" s="16" t="s">
        <v>317</v>
      </c>
      <c r="G290" s="17">
        <v>0</v>
      </c>
      <c r="H290" s="18">
        <v>65.73</v>
      </c>
      <c r="I290" s="18">
        <v>0</v>
      </c>
      <c r="J290" s="17">
        <v>65.73</v>
      </c>
      <c r="K290" s="17">
        <v>65.73</v>
      </c>
      <c r="L290" s="17">
        <v>65.73</v>
      </c>
      <c r="M290" s="17">
        <v>65.73</v>
      </c>
      <c r="N290" s="17">
        <v>65.73</v>
      </c>
      <c r="O290" s="17">
        <v>0</v>
      </c>
    </row>
    <row r="291" spans="1:15" ht="12.75">
      <c r="A291" s="11"/>
      <c r="B291" s="35" t="s">
        <v>318</v>
      </c>
      <c r="C291" s="31"/>
      <c r="D291" s="31"/>
      <c r="E291" s="32"/>
      <c r="F291" s="12" t="s">
        <v>291</v>
      </c>
      <c r="G291" s="13">
        <v>12600</v>
      </c>
      <c r="H291" s="14">
        <v>0</v>
      </c>
      <c r="I291" s="14">
        <v>5500</v>
      </c>
      <c r="J291" s="13">
        <v>7100</v>
      </c>
      <c r="K291" s="13">
        <v>6386.42</v>
      </c>
      <c r="L291" s="13">
        <v>6183.42</v>
      </c>
      <c r="M291" s="13">
        <v>6183.42</v>
      </c>
      <c r="N291" s="13">
        <v>6183.42</v>
      </c>
      <c r="O291" s="13">
        <v>0</v>
      </c>
    </row>
    <row r="292" spans="1:15" ht="15">
      <c r="A292" s="15"/>
      <c r="B292" s="36" t="s">
        <v>319</v>
      </c>
      <c r="C292" s="31"/>
      <c r="D292" s="31"/>
      <c r="E292" s="32"/>
      <c r="F292" s="16" t="s">
        <v>303</v>
      </c>
      <c r="G292" s="17">
        <v>29600</v>
      </c>
      <c r="H292" s="18">
        <v>8000</v>
      </c>
      <c r="I292" s="18">
        <v>1200</v>
      </c>
      <c r="J292" s="17">
        <v>36400</v>
      </c>
      <c r="K292" s="17">
        <v>34195.95</v>
      </c>
      <c r="L292" s="17">
        <v>30077.95</v>
      </c>
      <c r="M292" s="17">
        <v>30077.95</v>
      </c>
      <c r="N292" s="17">
        <v>30077.95</v>
      </c>
      <c r="O292" s="17">
        <v>0</v>
      </c>
    </row>
    <row r="293" spans="1:15" ht="12.75">
      <c r="A293" s="11"/>
      <c r="B293" s="35" t="s">
        <v>320</v>
      </c>
      <c r="C293" s="31"/>
      <c r="D293" s="31"/>
      <c r="E293" s="32"/>
      <c r="F293" s="12" t="s">
        <v>285</v>
      </c>
      <c r="G293" s="13">
        <v>255000</v>
      </c>
      <c r="H293" s="14">
        <v>0</v>
      </c>
      <c r="I293" s="14">
        <v>0</v>
      </c>
      <c r="J293" s="13">
        <v>255000</v>
      </c>
      <c r="K293" s="13">
        <v>254853.6</v>
      </c>
      <c r="L293" s="13">
        <v>254853.6</v>
      </c>
      <c r="M293" s="13">
        <v>254853.6</v>
      </c>
      <c r="N293" s="13">
        <v>254853.6</v>
      </c>
      <c r="O293" s="13">
        <v>0</v>
      </c>
    </row>
    <row r="294" spans="1:15" ht="12.75">
      <c r="A294" s="38" t="s">
        <v>43</v>
      </c>
      <c r="B294" s="31"/>
      <c r="C294" s="31"/>
      <c r="D294" s="31"/>
      <c r="E294" s="31"/>
      <c r="F294" s="32"/>
      <c r="G294" s="10">
        <v>657340</v>
      </c>
      <c r="H294" s="10">
        <v>321966.69</v>
      </c>
      <c r="I294" s="10">
        <v>253955.92</v>
      </c>
      <c r="J294" s="10">
        <v>725350.77</v>
      </c>
      <c r="K294" s="10">
        <v>673180.1</v>
      </c>
      <c r="L294" s="10">
        <v>632505.41</v>
      </c>
      <c r="M294" s="10">
        <v>632505.41</v>
      </c>
      <c r="N294" s="10">
        <v>625400.61</v>
      </c>
      <c r="O294" s="10">
        <v>0</v>
      </c>
    </row>
    <row r="295" spans="1:15" ht="15">
      <c r="A295" s="15"/>
      <c r="B295" s="36" t="s">
        <v>321</v>
      </c>
      <c r="C295" s="31"/>
      <c r="D295" s="31"/>
      <c r="E295" s="32"/>
      <c r="F295" s="16" t="s">
        <v>165</v>
      </c>
      <c r="G295" s="17">
        <v>75000</v>
      </c>
      <c r="H295" s="18">
        <v>0</v>
      </c>
      <c r="I295" s="18">
        <v>75000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</row>
    <row r="296" spans="1:15" ht="12.75">
      <c r="A296" s="11"/>
      <c r="B296" s="35" t="s">
        <v>322</v>
      </c>
      <c r="C296" s="31"/>
      <c r="D296" s="31"/>
      <c r="E296" s="32"/>
      <c r="F296" s="12" t="s">
        <v>323</v>
      </c>
      <c r="G296" s="13">
        <v>34000</v>
      </c>
      <c r="H296" s="14">
        <v>763.38</v>
      </c>
      <c r="I296" s="14">
        <v>14171.82</v>
      </c>
      <c r="J296" s="13">
        <v>20591.56</v>
      </c>
      <c r="K296" s="13">
        <v>20591.56</v>
      </c>
      <c r="L296" s="13">
        <v>20591.56</v>
      </c>
      <c r="M296" s="13">
        <v>20591.56</v>
      </c>
      <c r="N296" s="13">
        <v>20591.56</v>
      </c>
      <c r="O296" s="13">
        <v>0</v>
      </c>
    </row>
    <row r="297" spans="1:15" ht="12.75">
      <c r="A297" s="15"/>
      <c r="B297" s="36" t="s">
        <v>324</v>
      </c>
      <c r="C297" s="31"/>
      <c r="D297" s="31"/>
      <c r="E297" s="32"/>
      <c r="F297" s="16" t="s">
        <v>325</v>
      </c>
      <c r="G297" s="17">
        <v>6000</v>
      </c>
      <c r="H297" s="18">
        <v>5733.8</v>
      </c>
      <c r="I297" s="18">
        <v>5000</v>
      </c>
      <c r="J297" s="17">
        <v>6733.8</v>
      </c>
      <c r="K297" s="17">
        <v>6733.8</v>
      </c>
      <c r="L297" s="17">
        <v>6733.8</v>
      </c>
      <c r="M297" s="17">
        <v>6733.8</v>
      </c>
      <c r="N297" s="17">
        <v>6733.8</v>
      </c>
      <c r="O297" s="17">
        <v>0</v>
      </c>
    </row>
    <row r="298" spans="1:15" ht="12.75">
      <c r="A298" s="11"/>
      <c r="B298" s="35" t="s">
        <v>326</v>
      </c>
      <c r="C298" s="31"/>
      <c r="D298" s="31"/>
      <c r="E298" s="32"/>
      <c r="F298" s="12" t="s">
        <v>327</v>
      </c>
      <c r="G298" s="13">
        <v>2000</v>
      </c>
      <c r="H298" s="14">
        <v>0</v>
      </c>
      <c r="I298" s="14">
        <v>2000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</row>
    <row r="299" spans="1:15" ht="15">
      <c r="A299" s="15"/>
      <c r="B299" s="36" t="s">
        <v>328</v>
      </c>
      <c r="C299" s="31"/>
      <c r="D299" s="31"/>
      <c r="E299" s="32"/>
      <c r="F299" s="16" t="s">
        <v>172</v>
      </c>
      <c r="G299" s="17">
        <v>18000</v>
      </c>
      <c r="H299" s="18">
        <v>11004.69</v>
      </c>
      <c r="I299" s="18">
        <v>15000</v>
      </c>
      <c r="J299" s="17">
        <v>14004.69</v>
      </c>
      <c r="K299" s="17">
        <v>14004.69</v>
      </c>
      <c r="L299" s="17">
        <v>14004.69</v>
      </c>
      <c r="M299" s="17">
        <v>14004.69</v>
      </c>
      <c r="N299" s="17">
        <v>14004.69</v>
      </c>
      <c r="O299" s="17">
        <v>0</v>
      </c>
    </row>
    <row r="300" spans="1:15" ht="12.75">
      <c r="A300" s="11"/>
      <c r="B300" s="35" t="s">
        <v>329</v>
      </c>
      <c r="C300" s="31"/>
      <c r="D300" s="31"/>
      <c r="E300" s="32"/>
      <c r="F300" s="12" t="s">
        <v>55</v>
      </c>
      <c r="G300" s="13">
        <v>7986</v>
      </c>
      <c r="H300" s="14">
        <v>0</v>
      </c>
      <c r="I300" s="14">
        <v>0</v>
      </c>
      <c r="J300" s="13">
        <v>7986</v>
      </c>
      <c r="K300" s="13">
        <v>15972</v>
      </c>
      <c r="L300" s="13">
        <v>8289.81</v>
      </c>
      <c r="M300" s="13">
        <v>8289.81</v>
      </c>
      <c r="N300" s="13">
        <v>6743.35</v>
      </c>
      <c r="O300" s="13">
        <v>0</v>
      </c>
    </row>
    <row r="301" spans="1:15" ht="15">
      <c r="A301" s="15"/>
      <c r="B301" s="36" t="s">
        <v>330</v>
      </c>
      <c r="C301" s="31"/>
      <c r="D301" s="31"/>
      <c r="E301" s="32"/>
      <c r="F301" s="16" t="s">
        <v>53</v>
      </c>
      <c r="G301" s="17">
        <v>2634</v>
      </c>
      <c r="H301" s="18">
        <v>0</v>
      </c>
      <c r="I301" s="18">
        <v>0</v>
      </c>
      <c r="J301" s="17">
        <v>2634</v>
      </c>
      <c r="K301" s="17">
        <v>5268</v>
      </c>
      <c r="L301" s="17">
        <v>2735.65</v>
      </c>
      <c r="M301" s="17">
        <v>2735.65</v>
      </c>
      <c r="N301" s="17">
        <v>2225.32</v>
      </c>
      <c r="O301" s="17">
        <v>0</v>
      </c>
    </row>
    <row r="302" spans="1:15" ht="15">
      <c r="A302" s="11"/>
      <c r="B302" s="35" t="s">
        <v>321</v>
      </c>
      <c r="C302" s="31"/>
      <c r="D302" s="31"/>
      <c r="E302" s="32"/>
      <c r="F302" s="12" t="s">
        <v>165</v>
      </c>
      <c r="G302" s="13">
        <v>0</v>
      </c>
      <c r="H302" s="14">
        <v>75000</v>
      </c>
      <c r="I302" s="14">
        <v>0</v>
      </c>
      <c r="J302" s="13">
        <v>75000</v>
      </c>
      <c r="K302" s="13">
        <v>75000</v>
      </c>
      <c r="L302" s="13">
        <v>75000</v>
      </c>
      <c r="M302" s="13">
        <v>75000</v>
      </c>
      <c r="N302" s="13">
        <v>75000</v>
      </c>
      <c r="O302" s="13">
        <v>0</v>
      </c>
    </row>
    <row r="303" spans="1:15" ht="15">
      <c r="A303" s="15"/>
      <c r="B303" s="36" t="s">
        <v>328</v>
      </c>
      <c r="C303" s="31"/>
      <c r="D303" s="31"/>
      <c r="E303" s="32"/>
      <c r="F303" s="16" t="s">
        <v>172</v>
      </c>
      <c r="G303" s="17">
        <v>0</v>
      </c>
      <c r="H303" s="18">
        <v>101352</v>
      </c>
      <c r="I303" s="18">
        <v>0</v>
      </c>
      <c r="J303" s="17">
        <v>101352</v>
      </c>
      <c r="K303" s="17">
        <v>101351.96</v>
      </c>
      <c r="L303" s="17">
        <v>101351.96</v>
      </c>
      <c r="M303" s="17">
        <v>101351.96</v>
      </c>
      <c r="N303" s="17">
        <v>101351.96</v>
      </c>
      <c r="O303" s="17">
        <v>0</v>
      </c>
    </row>
    <row r="304" spans="1:15" ht="15">
      <c r="A304" s="11"/>
      <c r="B304" s="35" t="s">
        <v>331</v>
      </c>
      <c r="C304" s="31"/>
      <c r="D304" s="31"/>
      <c r="E304" s="32"/>
      <c r="F304" s="12" t="s">
        <v>332</v>
      </c>
      <c r="G304" s="13">
        <v>10000</v>
      </c>
      <c r="H304" s="14">
        <v>0</v>
      </c>
      <c r="I304" s="14">
        <v>0</v>
      </c>
      <c r="J304" s="13">
        <v>10000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</row>
    <row r="305" spans="1:15" ht="12.75">
      <c r="A305" s="15"/>
      <c r="B305" s="36" t="s">
        <v>333</v>
      </c>
      <c r="C305" s="31"/>
      <c r="D305" s="31"/>
      <c r="E305" s="32"/>
      <c r="F305" s="16" t="s">
        <v>334</v>
      </c>
      <c r="G305" s="17">
        <v>10000</v>
      </c>
      <c r="H305" s="18">
        <v>0</v>
      </c>
      <c r="I305" s="18">
        <v>0</v>
      </c>
      <c r="J305" s="17">
        <v>10000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</row>
    <row r="306" spans="1:15" ht="12.75">
      <c r="A306" s="11"/>
      <c r="B306" s="35" t="s">
        <v>335</v>
      </c>
      <c r="C306" s="31"/>
      <c r="D306" s="31"/>
      <c r="E306" s="32"/>
      <c r="F306" s="12" t="s">
        <v>55</v>
      </c>
      <c r="G306" s="13">
        <v>960</v>
      </c>
      <c r="H306" s="14">
        <v>0</v>
      </c>
      <c r="I306" s="14">
        <v>0</v>
      </c>
      <c r="J306" s="13">
        <v>960</v>
      </c>
      <c r="K306" s="13">
        <v>1920</v>
      </c>
      <c r="L306" s="13">
        <v>1326.77</v>
      </c>
      <c r="M306" s="13">
        <v>1326.77</v>
      </c>
      <c r="N306" s="13">
        <v>1053.18</v>
      </c>
      <c r="O306" s="13">
        <v>0</v>
      </c>
    </row>
    <row r="307" spans="1:15" ht="15">
      <c r="A307" s="15"/>
      <c r="B307" s="36" t="s">
        <v>336</v>
      </c>
      <c r="C307" s="31"/>
      <c r="D307" s="31"/>
      <c r="E307" s="32"/>
      <c r="F307" s="16" t="s">
        <v>53</v>
      </c>
      <c r="G307" s="17">
        <v>318</v>
      </c>
      <c r="H307" s="18">
        <v>0</v>
      </c>
      <c r="I307" s="18">
        <v>0</v>
      </c>
      <c r="J307" s="17">
        <v>318</v>
      </c>
      <c r="K307" s="17">
        <v>636</v>
      </c>
      <c r="L307" s="17">
        <v>437.82</v>
      </c>
      <c r="M307" s="17">
        <v>437.82</v>
      </c>
      <c r="N307" s="17">
        <v>347.54</v>
      </c>
      <c r="O307" s="17">
        <v>0</v>
      </c>
    </row>
    <row r="308" spans="1:15" ht="15">
      <c r="A308" s="11"/>
      <c r="B308" s="35" t="s">
        <v>337</v>
      </c>
      <c r="C308" s="31"/>
      <c r="D308" s="31"/>
      <c r="E308" s="32"/>
      <c r="F308" s="12" t="s">
        <v>53</v>
      </c>
      <c r="G308" s="13">
        <v>552</v>
      </c>
      <c r="H308" s="14">
        <v>0</v>
      </c>
      <c r="I308" s="14">
        <v>0</v>
      </c>
      <c r="J308" s="13">
        <v>552</v>
      </c>
      <c r="K308" s="13">
        <v>1104</v>
      </c>
      <c r="L308" s="13">
        <v>389.03</v>
      </c>
      <c r="M308" s="13">
        <v>389.03</v>
      </c>
      <c r="N308" s="13">
        <v>324.95</v>
      </c>
      <c r="O308" s="13">
        <v>0</v>
      </c>
    </row>
    <row r="309" spans="1:15" ht="12.75">
      <c r="A309" s="15"/>
      <c r="B309" s="36" t="s">
        <v>338</v>
      </c>
      <c r="C309" s="31"/>
      <c r="D309" s="31"/>
      <c r="E309" s="32"/>
      <c r="F309" s="16" t="s">
        <v>55</v>
      </c>
      <c r="G309" s="17">
        <v>1668</v>
      </c>
      <c r="H309" s="18">
        <v>0</v>
      </c>
      <c r="I309" s="18">
        <v>0</v>
      </c>
      <c r="J309" s="17">
        <v>1668</v>
      </c>
      <c r="K309" s="17">
        <v>3336</v>
      </c>
      <c r="L309" s="17">
        <v>1178.84</v>
      </c>
      <c r="M309" s="17">
        <v>1178.84</v>
      </c>
      <c r="N309" s="17">
        <v>984.66</v>
      </c>
      <c r="O309" s="17">
        <v>0</v>
      </c>
    </row>
    <row r="310" spans="1:15" ht="15">
      <c r="A310" s="11"/>
      <c r="B310" s="35" t="s">
        <v>339</v>
      </c>
      <c r="C310" s="31"/>
      <c r="D310" s="31"/>
      <c r="E310" s="32"/>
      <c r="F310" s="12" t="s">
        <v>53</v>
      </c>
      <c r="G310" s="13">
        <v>1542</v>
      </c>
      <c r="H310" s="14">
        <v>0</v>
      </c>
      <c r="I310" s="14">
        <v>0</v>
      </c>
      <c r="J310" s="13">
        <v>1542</v>
      </c>
      <c r="K310" s="13">
        <v>3084</v>
      </c>
      <c r="L310" s="13">
        <v>1646.23</v>
      </c>
      <c r="M310" s="13">
        <v>1646.23</v>
      </c>
      <c r="N310" s="13">
        <v>1303.31</v>
      </c>
      <c r="O310" s="13">
        <v>0</v>
      </c>
    </row>
    <row r="311" spans="1:15" ht="12.75">
      <c r="A311" s="15"/>
      <c r="B311" s="36" t="s">
        <v>340</v>
      </c>
      <c r="C311" s="31"/>
      <c r="D311" s="31"/>
      <c r="E311" s="32"/>
      <c r="F311" s="16" t="s">
        <v>55</v>
      </c>
      <c r="G311" s="17">
        <v>4680</v>
      </c>
      <c r="H311" s="18">
        <v>0</v>
      </c>
      <c r="I311" s="18">
        <v>0</v>
      </c>
      <c r="J311" s="17">
        <v>4680</v>
      </c>
      <c r="K311" s="17">
        <v>9360</v>
      </c>
      <c r="L311" s="17">
        <v>4988.56</v>
      </c>
      <c r="M311" s="17">
        <v>4988.56</v>
      </c>
      <c r="N311" s="17">
        <v>3949.41</v>
      </c>
      <c r="O311" s="17">
        <v>0</v>
      </c>
    </row>
    <row r="312" spans="1:15" ht="30">
      <c r="A312" s="11"/>
      <c r="B312" s="35" t="s">
        <v>341</v>
      </c>
      <c r="C312" s="31"/>
      <c r="D312" s="31"/>
      <c r="E312" s="32"/>
      <c r="F312" s="12" t="s">
        <v>342</v>
      </c>
      <c r="G312" s="13">
        <v>0</v>
      </c>
      <c r="H312" s="14">
        <v>39951</v>
      </c>
      <c r="I312" s="14">
        <v>0.99</v>
      </c>
      <c r="J312" s="13">
        <v>39950.01</v>
      </c>
      <c r="K312" s="13">
        <v>39950.01</v>
      </c>
      <c r="L312" s="13">
        <v>39950.01</v>
      </c>
      <c r="M312" s="13">
        <v>39950.01</v>
      </c>
      <c r="N312" s="13">
        <v>39950.01</v>
      </c>
      <c r="O312" s="13">
        <v>0</v>
      </c>
    </row>
    <row r="313" spans="1:15" ht="15">
      <c r="A313" s="15"/>
      <c r="B313" s="36" t="s">
        <v>343</v>
      </c>
      <c r="C313" s="31"/>
      <c r="D313" s="31"/>
      <c r="E313" s="32"/>
      <c r="F313" s="16" t="s">
        <v>332</v>
      </c>
      <c r="G313" s="17">
        <v>5279</v>
      </c>
      <c r="H313" s="18">
        <v>0</v>
      </c>
      <c r="I313" s="18">
        <v>0</v>
      </c>
      <c r="J313" s="17">
        <v>5279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</row>
    <row r="314" spans="1:15" ht="15">
      <c r="A314" s="11"/>
      <c r="B314" s="35" t="s">
        <v>344</v>
      </c>
      <c r="C314" s="31"/>
      <c r="D314" s="31"/>
      <c r="E314" s="32"/>
      <c r="F314" s="12" t="s">
        <v>53</v>
      </c>
      <c r="G314" s="13">
        <v>552</v>
      </c>
      <c r="H314" s="14">
        <v>0</v>
      </c>
      <c r="I314" s="14">
        <v>0</v>
      </c>
      <c r="J314" s="13">
        <v>552</v>
      </c>
      <c r="K314" s="13">
        <v>1104</v>
      </c>
      <c r="L314" s="13">
        <v>608.08</v>
      </c>
      <c r="M314" s="13">
        <v>608.08</v>
      </c>
      <c r="N314" s="13">
        <v>478.3</v>
      </c>
      <c r="O314" s="13">
        <v>0</v>
      </c>
    </row>
    <row r="315" spans="1:15" ht="12.75">
      <c r="A315" s="15"/>
      <c r="B315" s="36" t="s">
        <v>345</v>
      </c>
      <c r="C315" s="31"/>
      <c r="D315" s="31"/>
      <c r="E315" s="32"/>
      <c r="F315" s="16" t="s">
        <v>55</v>
      </c>
      <c r="G315" s="17">
        <v>1668</v>
      </c>
      <c r="H315" s="18">
        <v>0</v>
      </c>
      <c r="I315" s="18">
        <v>0</v>
      </c>
      <c r="J315" s="17">
        <v>1668</v>
      </c>
      <c r="K315" s="17">
        <v>3336</v>
      </c>
      <c r="L315" s="17">
        <v>1842.66</v>
      </c>
      <c r="M315" s="17">
        <v>1842.66</v>
      </c>
      <c r="N315" s="17">
        <v>1449.37</v>
      </c>
      <c r="O315" s="17">
        <v>0</v>
      </c>
    </row>
    <row r="316" spans="1:15" ht="12.75">
      <c r="A316" s="11"/>
      <c r="B316" s="35" t="s">
        <v>346</v>
      </c>
      <c r="C316" s="31"/>
      <c r="D316" s="31"/>
      <c r="E316" s="32"/>
      <c r="F316" s="12" t="s">
        <v>347</v>
      </c>
      <c r="G316" s="13">
        <v>69600</v>
      </c>
      <c r="H316" s="14">
        <v>10791.67</v>
      </c>
      <c r="I316" s="14">
        <v>2988.67</v>
      </c>
      <c r="J316" s="13">
        <v>77403</v>
      </c>
      <c r="K316" s="13">
        <v>77403</v>
      </c>
      <c r="L316" s="13">
        <v>77403</v>
      </c>
      <c r="M316" s="13">
        <v>77403</v>
      </c>
      <c r="N316" s="13">
        <v>77403</v>
      </c>
      <c r="O316" s="13">
        <v>0</v>
      </c>
    </row>
    <row r="317" spans="1:15" ht="15">
      <c r="A317" s="15"/>
      <c r="B317" s="36" t="s">
        <v>348</v>
      </c>
      <c r="C317" s="31"/>
      <c r="D317" s="31"/>
      <c r="E317" s="32"/>
      <c r="F317" s="16" t="s">
        <v>349</v>
      </c>
      <c r="G317" s="17">
        <v>63945</v>
      </c>
      <c r="H317" s="18">
        <v>0</v>
      </c>
      <c r="I317" s="18">
        <v>9135</v>
      </c>
      <c r="J317" s="17">
        <v>54810</v>
      </c>
      <c r="K317" s="17">
        <v>54810</v>
      </c>
      <c r="L317" s="17">
        <v>54810</v>
      </c>
      <c r="M317" s="17">
        <v>54810</v>
      </c>
      <c r="N317" s="17">
        <v>54810</v>
      </c>
      <c r="O317" s="17">
        <v>0</v>
      </c>
    </row>
    <row r="318" spans="1:15" ht="15">
      <c r="A318" s="11"/>
      <c r="B318" s="35" t="s">
        <v>350</v>
      </c>
      <c r="C318" s="31"/>
      <c r="D318" s="31"/>
      <c r="E318" s="32"/>
      <c r="F318" s="12" t="s">
        <v>53</v>
      </c>
      <c r="G318" s="13">
        <v>552</v>
      </c>
      <c r="H318" s="14">
        <v>0</v>
      </c>
      <c r="I318" s="14">
        <v>0</v>
      </c>
      <c r="J318" s="13">
        <v>552</v>
      </c>
      <c r="K318" s="13">
        <v>1104</v>
      </c>
      <c r="L318" s="13">
        <v>389.03</v>
      </c>
      <c r="M318" s="13">
        <v>389.03</v>
      </c>
      <c r="N318" s="13">
        <v>324.95</v>
      </c>
      <c r="O318" s="13">
        <v>0</v>
      </c>
    </row>
    <row r="319" spans="1:15" ht="12.75">
      <c r="A319" s="15"/>
      <c r="B319" s="36" t="s">
        <v>351</v>
      </c>
      <c r="C319" s="31"/>
      <c r="D319" s="31"/>
      <c r="E319" s="32"/>
      <c r="F319" s="16" t="s">
        <v>55</v>
      </c>
      <c r="G319" s="17">
        <v>1668</v>
      </c>
      <c r="H319" s="18">
        <v>0</v>
      </c>
      <c r="I319" s="18">
        <v>0</v>
      </c>
      <c r="J319" s="17">
        <v>1668</v>
      </c>
      <c r="K319" s="17">
        <v>3336</v>
      </c>
      <c r="L319" s="17">
        <v>1178.84</v>
      </c>
      <c r="M319" s="17">
        <v>1178.84</v>
      </c>
      <c r="N319" s="17">
        <v>984.66</v>
      </c>
      <c r="O319" s="17">
        <v>0</v>
      </c>
    </row>
    <row r="320" spans="1:15" ht="12.75">
      <c r="A320" s="11"/>
      <c r="B320" s="35" t="s">
        <v>346</v>
      </c>
      <c r="C320" s="31"/>
      <c r="D320" s="31"/>
      <c r="E320" s="32"/>
      <c r="F320" s="12" t="s">
        <v>347</v>
      </c>
      <c r="G320" s="13">
        <v>0</v>
      </c>
      <c r="H320" s="14">
        <v>14400</v>
      </c>
      <c r="I320" s="14">
        <v>0</v>
      </c>
      <c r="J320" s="13">
        <v>14400</v>
      </c>
      <c r="K320" s="13">
        <v>14384</v>
      </c>
      <c r="L320" s="13">
        <v>14384</v>
      </c>
      <c r="M320" s="13">
        <v>14384</v>
      </c>
      <c r="N320" s="13">
        <v>14384</v>
      </c>
      <c r="O320" s="13">
        <v>0</v>
      </c>
    </row>
    <row r="321" spans="1:15" ht="15">
      <c r="A321" s="15"/>
      <c r="B321" s="36" t="s">
        <v>352</v>
      </c>
      <c r="C321" s="31"/>
      <c r="D321" s="31"/>
      <c r="E321" s="32"/>
      <c r="F321" s="16" t="s">
        <v>353</v>
      </c>
      <c r="G321" s="17">
        <v>20910</v>
      </c>
      <c r="H321" s="18">
        <v>0</v>
      </c>
      <c r="I321" s="18">
        <v>0</v>
      </c>
      <c r="J321" s="17">
        <v>20910</v>
      </c>
      <c r="K321" s="17">
        <v>17425</v>
      </c>
      <c r="L321" s="17">
        <v>17425</v>
      </c>
      <c r="M321" s="17">
        <v>17425</v>
      </c>
      <c r="N321" s="17">
        <v>17425</v>
      </c>
      <c r="O321" s="17">
        <v>0</v>
      </c>
    </row>
    <row r="322" spans="1:15" ht="22.5">
      <c r="A322" s="11"/>
      <c r="B322" s="35" t="s">
        <v>354</v>
      </c>
      <c r="C322" s="31"/>
      <c r="D322" s="31"/>
      <c r="E322" s="32"/>
      <c r="F322" s="12" t="s">
        <v>355</v>
      </c>
      <c r="G322" s="13">
        <v>10400</v>
      </c>
      <c r="H322" s="14">
        <v>0</v>
      </c>
      <c r="I322" s="14">
        <v>0</v>
      </c>
      <c r="J322" s="13">
        <v>10400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</row>
    <row r="323" spans="1:15" ht="22.5">
      <c r="A323" s="15"/>
      <c r="B323" s="36" t="s">
        <v>356</v>
      </c>
      <c r="C323" s="31"/>
      <c r="D323" s="31"/>
      <c r="E323" s="32"/>
      <c r="F323" s="16" t="s">
        <v>357</v>
      </c>
      <c r="G323" s="17">
        <v>30000</v>
      </c>
      <c r="H323" s="18">
        <v>2700</v>
      </c>
      <c r="I323" s="18">
        <v>4000</v>
      </c>
      <c r="J323" s="17">
        <v>28700</v>
      </c>
      <c r="K323" s="17">
        <v>27801.15</v>
      </c>
      <c r="L323" s="17">
        <v>23509.15</v>
      </c>
      <c r="M323" s="17">
        <v>23509.15</v>
      </c>
      <c r="N323" s="17">
        <v>23509.15</v>
      </c>
      <c r="O323" s="17">
        <v>0</v>
      </c>
    </row>
    <row r="324" spans="1:15" ht="12.75">
      <c r="A324" s="11"/>
      <c r="B324" s="35" t="s">
        <v>358</v>
      </c>
      <c r="C324" s="31"/>
      <c r="D324" s="31"/>
      <c r="E324" s="32"/>
      <c r="F324" s="12" t="s">
        <v>359</v>
      </c>
      <c r="G324" s="13">
        <v>31848</v>
      </c>
      <c r="H324" s="14">
        <v>31848</v>
      </c>
      <c r="I324" s="14">
        <v>31848</v>
      </c>
      <c r="J324" s="13">
        <v>31848</v>
      </c>
      <c r="K324" s="13">
        <v>13290.21</v>
      </c>
      <c r="L324" s="13">
        <v>13290.21</v>
      </c>
      <c r="M324" s="13">
        <v>13290.21</v>
      </c>
      <c r="N324" s="13">
        <v>13290.21</v>
      </c>
      <c r="O324" s="13">
        <v>0</v>
      </c>
    </row>
    <row r="325" spans="1:15" ht="12.75">
      <c r="A325" s="15"/>
      <c r="B325" s="36" t="s">
        <v>360</v>
      </c>
      <c r="C325" s="31"/>
      <c r="D325" s="31"/>
      <c r="E325" s="32"/>
      <c r="F325" s="16" t="s">
        <v>361</v>
      </c>
      <c r="G325" s="17">
        <v>8200</v>
      </c>
      <c r="H325" s="18">
        <v>0</v>
      </c>
      <c r="I325" s="18">
        <v>0</v>
      </c>
      <c r="J325" s="17">
        <v>8200</v>
      </c>
      <c r="K325" s="17">
        <v>4489</v>
      </c>
      <c r="L325" s="17">
        <v>4489</v>
      </c>
      <c r="M325" s="17">
        <v>4489</v>
      </c>
      <c r="N325" s="17">
        <v>4489</v>
      </c>
      <c r="O325" s="17">
        <v>0</v>
      </c>
    </row>
    <row r="326" spans="1:15" ht="15">
      <c r="A326" s="11"/>
      <c r="B326" s="35" t="s">
        <v>362</v>
      </c>
      <c r="C326" s="31"/>
      <c r="D326" s="31"/>
      <c r="E326" s="32"/>
      <c r="F326" s="12" t="s">
        <v>53</v>
      </c>
      <c r="G326" s="13">
        <v>1170</v>
      </c>
      <c r="H326" s="14">
        <v>0</v>
      </c>
      <c r="I326" s="14">
        <v>0</v>
      </c>
      <c r="J326" s="13">
        <v>1170</v>
      </c>
      <c r="K326" s="13">
        <v>2340</v>
      </c>
      <c r="L326" s="13">
        <v>1182.19</v>
      </c>
      <c r="M326" s="13">
        <v>1182.19</v>
      </c>
      <c r="N326" s="13">
        <v>965.6</v>
      </c>
      <c r="O326" s="13">
        <v>0</v>
      </c>
    </row>
    <row r="327" spans="1:15" ht="12.75">
      <c r="A327" s="15"/>
      <c r="B327" s="36" t="s">
        <v>363</v>
      </c>
      <c r="C327" s="31"/>
      <c r="D327" s="31"/>
      <c r="E327" s="32"/>
      <c r="F327" s="16" t="s">
        <v>55</v>
      </c>
      <c r="G327" s="17">
        <v>3546</v>
      </c>
      <c r="H327" s="18">
        <v>0</v>
      </c>
      <c r="I327" s="18">
        <v>0</v>
      </c>
      <c r="J327" s="17">
        <v>3546</v>
      </c>
      <c r="K327" s="17">
        <v>7092</v>
      </c>
      <c r="L327" s="17">
        <v>3582.4</v>
      </c>
      <c r="M327" s="17">
        <v>3582.4</v>
      </c>
      <c r="N327" s="17">
        <v>2926.05</v>
      </c>
      <c r="O327" s="17">
        <v>0</v>
      </c>
    </row>
    <row r="328" spans="1:15" ht="12.75">
      <c r="A328" s="11"/>
      <c r="B328" s="35" t="s">
        <v>364</v>
      </c>
      <c r="C328" s="31"/>
      <c r="D328" s="31"/>
      <c r="E328" s="32"/>
      <c r="F328" s="12" t="s">
        <v>55</v>
      </c>
      <c r="G328" s="13">
        <v>2262</v>
      </c>
      <c r="H328" s="14">
        <v>0</v>
      </c>
      <c r="I328" s="14">
        <v>0</v>
      </c>
      <c r="J328" s="13">
        <v>2262</v>
      </c>
      <c r="K328" s="13">
        <v>4524</v>
      </c>
      <c r="L328" s="13">
        <v>2464.89</v>
      </c>
      <c r="M328" s="13">
        <v>2464.89</v>
      </c>
      <c r="N328" s="13">
        <v>1937.71</v>
      </c>
      <c r="O328" s="13">
        <v>0</v>
      </c>
    </row>
    <row r="329" spans="1:15" ht="15">
      <c r="A329" s="15"/>
      <c r="B329" s="36" t="s">
        <v>365</v>
      </c>
      <c r="C329" s="31"/>
      <c r="D329" s="31"/>
      <c r="E329" s="32"/>
      <c r="F329" s="16" t="s">
        <v>53</v>
      </c>
      <c r="G329" s="17">
        <v>744</v>
      </c>
      <c r="H329" s="18">
        <v>0</v>
      </c>
      <c r="I329" s="18">
        <v>0</v>
      </c>
      <c r="J329" s="17">
        <v>744</v>
      </c>
      <c r="K329" s="17">
        <v>1488</v>
      </c>
      <c r="L329" s="17">
        <v>813.42</v>
      </c>
      <c r="M329" s="17">
        <v>813.42</v>
      </c>
      <c r="N329" s="17">
        <v>639.45</v>
      </c>
      <c r="O329" s="17">
        <v>0</v>
      </c>
    </row>
    <row r="330" spans="1:15" ht="12.75">
      <c r="A330" s="11"/>
      <c r="B330" s="35" t="s">
        <v>366</v>
      </c>
      <c r="C330" s="31"/>
      <c r="D330" s="31"/>
      <c r="E330" s="32"/>
      <c r="F330" s="12" t="s">
        <v>367</v>
      </c>
      <c r="G330" s="13">
        <v>22680</v>
      </c>
      <c r="H330" s="14">
        <v>0</v>
      </c>
      <c r="I330" s="14">
        <v>6741.96</v>
      </c>
      <c r="J330" s="13">
        <v>15938.04</v>
      </c>
      <c r="K330" s="13">
        <v>15134.05</v>
      </c>
      <c r="L330" s="13">
        <v>15134.05</v>
      </c>
      <c r="M330" s="13">
        <v>15134.05</v>
      </c>
      <c r="N330" s="13">
        <v>15134.05</v>
      </c>
      <c r="O330" s="13">
        <v>0</v>
      </c>
    </row>
    <row r="331" spans="1:15" ht="12.75">
      <c r="A331" s="15"/>
      <c r="B331" s="36" t="s">
        <v>368</v>
      </c>
      <c r="C331" s="31"/>
      <c r="D331" s="31"/>
      <c r="E331" s="32"/>
      <c r="F331" s="16" t="s">
        <v>369</v>
      </c>
      <c r="G331" s="17">
        <v>9450</v>
      </c>
      <c r="H331" s="18">
        <v>0</v>
      </c>
      <c r="I331" s="18">
        <v>3189.36</v>
      </c>
      <c r="J331" s="17">
        <v>6260.64</v>
      </c>
      <c r="K331" s="17">
        <v>6260.64</v>
      </c>
      <c r="L331" s="17">
        <v>6260.64</v>
      </c>
      <c r="M331" s="17">
        <v>6260.64</v>
      </c>
      <c r="N331" s="17">
        <v>6260.64</v>
      </c>
      <c r="O331" s="17">
        <v>0</v>
      </c>
    </row>
    <row r="332" spans="1:15" ht="12.75">
      <c r="A332" s="11"/>
      <c r="B332" s="35" t="s">
        <v>370</v>
      </c>
      <c r="C332" s="31"/>
      <c r="D332" s="31"/>
      <c r="E332" s="32"/>
      <c r="F332" s="12" t="s">
        <v>55</v>
      </c>
      <c r="G332" s="13">
        <v>1668</v>
      </c>
      <c r="H332" s="14">
        <v>0</v>
      </c>
      <c r="I332" s="14">
        <v>0</v>
      </c>
      <c r="J332" s="13">
        <v>1668</v>
      </c>
      <c r="K332" s="13">
        <v>3336</v>
      </c>
      <c r="L332" s="13">
        <v>1163.98</v>
      </c>
      <c r="M332" s="13">
        <v>1163.98</v>
      </c>
      <c r="N332" s="13">
        <v>969.8</v>
      </c>
      <c r="O332" s="13">
        <v>0</v>
      </c>
    </row>
    <row r="333" spans="1:15" ht="15">
      <c r="A333" s="15"/>
      <c r="B333" s="36" t="s">
        <v>371</v>
      </c>
      <c r="C333" s="31"/>
      <c r="D333" s="31"/>
      <c r="E333" s="32"/>
      <c r="F333" s="16" t="s">
        <v>53</v>
      </c>
      <c r="G333" s="17">
        <v>552</v>
      </c>
      <c r="H333" s="18">
        <v>0</v>
      </c>
      <c r="I333" s="18">
        <v>0</v>
      </c>
      <c r="J333" s="17">
        <v>552</v>
      </c>
      <c r="K333" s="17">
        <v>1104</v>
      </c>
      <c r="L333" s="17">
        <v>384.12</v>
      </c>
      <c r="M333" s="17">
        <v>384.12</v>
      </c>
      <c r="N333" s="17">
        <v>320.04</v>
      </c>
      <c r="O333" s="17">
        <v>0</v>
      </c>
    </row>
    <row r="334" spans="1:15" ht="30">
      <c r="A334" s="11"/>
      <c r="B334" s="35" t="s">
        <v>372</v>
      </c>
      <c r="C334" s="31"/>
      <c r="D334" s="31"/>
      <c r="E334" s="32"/>
      <c r="F334" s="12" t="s">
        <v>373</v>
      </c>
      <c r="G334" s="13">
        <v>30000</v>
      </c>
      <c r="H334" s="14">
        <v>8976.4</v>
      </c>
      <c r="I334" s="14">
        <v>8550.4</v>
      </c>
      <c r="J334" s="13">
        <v>30426</v>
      </c>
      <c r="K334" s="13">
        <v>25426</v>
      </c>
      <c r="L334" s="13">
        <v>25426</v>
      </c>
      <c r="M334" s="13">
        <v>25426</v>
      </c>
      <c r="N334" s="13">
        <v>25426</v>
      </c>
      <c r="O334" s="13">
        <v>0</v>
      </c>
    </row>
    <row r="335" spans="1:15" ht="22.5">
      <c r="A335" s="15"/>
      <c r="B335" s="36" t="s">
        <v>374</v>
      </c>
      <c r="C335" s="31"/>
      <c r="D335" s="31"/>
      <c r="E335" s="32"/>
      <c r="F335" s="16" t="s">
        <v>357</v>
      </c>
      <c r="G335" s="17">
        <v>4500</v>
      </c>
      <c r="H335" s="18">
        <v>10088.2</v>
      </c>
      <c r="I335" s="18">
        <v>1716.4</v>
      </c>
      <c r="J335" s="17">
        <v>12871.8</v>
      </c>
      <c r="K335" s="17">
        <v>12871.8</v>
      </c>
      <c r="L335" s="17">
        <v>12871.8</v>
      </c>
      <c r="M335" s="17">
        <v>12871.8</v>
      </c>
      <c r="N335" s="17">
        <v>12871.8</v>
      </c>
      <c r="O335" s="17">
        <v>0</v>
      </c>
    </row>
    <row r="336" spans="1:15" ht="12.75">
      <c r="A336" s="11"/>
      <c r="B336" s="35" t="s">
        <v>375</v>
      </c>
      <c r="C336" s="31"/>
      <c r="D336" s="31"/>
      <c r="E336" s="32"/>
      <c r="F336" s="12" t="s">
        <v>376</v>
      </c>
      <c r="G336" s="13">
        <v>6000</v>
      </c>
      <c r="H336" s="14">
        <v>0</v>
      </c>
      <c r="I336" s="14">
        <v>2383</v>
      </c>
      <c r="J336" s="13">
        <v>3617</v>
      </c>
      <c r="K336" s="13">
        <v>2617</v>
      </c>
      <c r="L336" s="13">
        <v>2617</v>
      </c>
      <c r="M336" s="13">
        <v>2617</v>
      </c>
      <c r="N336" s="13">
        <v>2617</v>
      </c>
      <c r="O336" s="13">
        <v>0</v>
      </c>
    </row>
    <row r="337" spans="1:15" ht="12.75">
      <c r="A337" s="15"/>
      <c r="B337" s="36" t="s">
        <v>377</v>
      </c>
      <c r="C337" s="31"/>
      <c r="D337" s="31"/>
      <c r="E337" s="32"/>
      <c r="F337" s="16" t="s">
        <v>92</v>
      </c>
      <c r="G337" s="17">
        <v>96000</v>
      </c>
      <c r="H337" s="18">
        <v>4929.55</v>
      </c>
      <c r="I337" s="18">
        <v>34701.12</v>
      </c>
      <c r="J337" s="17">
        <v>66228.43</v>
      </c>
      <c r="K337" s="17">
        <v>50228.43</v>
      </c>
      <c r="L337" s="17">
        <v>50228.43</v>
      </c>
      <c r="M337" s="17">
        <v>50228.43</v>
      </c>
      <c r="N337" s="17">
        <v>50228.43</v>
      </c>
      <c r="O337" s="17">
        <v>0</v>
      </c>
    </row>
    <row r="338" spans="1:15" ht="12.75">
      <c r="A338" s="11"/>
      <c r="B338" s="35" t="s">
        <v>378</v>
      </c>
      <c r="C338" s="31"/>
      <c r="D338" s="31"/>
      <c r="E338" s="32"/>
      <c r="F338" s="12" t="s">
        <v>379</v>
      </c>
      <c r="G338" s="13">
        <v>18000</v>
      </c>
      <c r="H338" s="14">
        <v>57</v>
      </c>
      <c r="I338" s="14">
        <v>6879.2</v>
      </c>
      <c r="J338" s="13">
        <v>11177.8</v>
      </c>
      <c r="K338" s="13">
        <v>8177.8</v>
      </c>
      <c r="L338" s="13">
        <v>8177.8</v>
      </c>
      <c r="M338" s="13">
        <v>8177.8</v>
      </c>
      <c r="N338" s="13">
        <v>8177.8</v>
      </c>
      <c r="O338" s="13">
        <v>0</v>
      </c>
    </row>
    <row r="339" spans="1:15" ht="12.75">
      <c r="A339" s="15"/>
      <c r="B339" s="36" t="s">
        <v>380</v>
      </c>
      <c r="C339" s="31"/>
      <c r="D339" s="31"/>
      <c r="E339" s="32"/>
      <c r="F339" s="16" t="s">
        <v>47</v>
      </c>
      <c r="G339" s="17">
        <v>18000</v>
      </c>
      <c r="H339" s="18">
        <v>0</v>
      </c>
      <c r="I339" s="18">
        <v>14453</v>
      </c>
      <c r="J339" s="17">
        <v>3547</v>
      </c>
      <c r="K339" s="17">
        <v>3000</v>
      </c>
      <c r="L339" s="17">
        <v>3000</v>
      </c>
      <c r="M339" s="17">
        <v>3000</v>
      </c>
      <c r="N339" s="17">
        <v>3000</v>
      </c>
      <c r="O339" s="17">
        <v>0</v>
      </c>
    </row>
    <row r="340" spans="1:15" ht="12.75">
      <c r="A340" s="11"/>
      <c r="B340" s="35" t="s">
        <v>381</v>
      </c>
      <c r="C340" s="31"/>
      <c r="D340" s="31"/>
      <c r="E340" s="32"/>
      <c r="F340" s="12" t="s">
        <v>361</v>
      </c>
      <c r="G340" s="13">
        <v>21000</v>
      </c>
      <c r="H340" s="14">
        <v>121</v>
      </c>
      <c r="I340" s="14">
        <v>16197</v>
      </c>
      <c r="J340" s="13">
        <v>4924</v>
      </c>
      <c r="K340" s="13">
        <v>4924</v>
      </c>
      <c r="L340" s="13">
        <v>4924</v>
      </c>
      <c r="M340" s="13">
        <v>4924</v>
      </c>
      <c r="N340" s="13">
        <v>4924</v>
      </c>
      <c r="O340" s="13">
        <v>0</v>
      </c>
    </row>
    <row r="341" spans="1:15" ht="12.75">
      <c r="A341" s="15"/>
      <c r="B341" s="36" t="s">
        <v>382</v>
      </c>
      <c r="C341" s="31"/>
      <c r="D341" s="31"/>
      <c r="E341" s="32"/>
      <c r="F341" s="16" t="s">
        <v>55</v>
      </c>
      <c r="G341" s="17">
        <v>1356</v>
      </c>
      <c r="H341" s="18">
        <v>0</v>
      </c>
      <c r="I341" s="18">
        <v>0</v>
      </c>
      <c r="J341" s="17">
        <v>1356</v>
      </c>
      <c r="K341" s="17">
        <v>2712</v>
      </c>
      <c r="L341" s="17">
        <v>1557.13</v>
      </c>
      <c r="M341" s="17">
        <v>1557.13</v>
      </c>
      <c r="N341" s="17">
        <v>1233.72</v>
      </c>
      <c r="O341" s="17">
        <v>0</v>
      </c>
    </row>
    <row r="342" spans="1:15" ht="15">
      <c r="A342" s="11"/>
      <c r="B342" s="35" t="s">
        <v>383</v>
      </c>
      <c r="C342" s="31"/>
      <c r="D342" s="31"/>
      <c r="E342" s="32"/>
      <c r="F342" s="12" t="s">
        <v>53</v>
      </c>
      <c r="G342" s="13">
        <v>450</v>
      </c>
      <c r="H342" s="14">
        <v>0</v>
      </c>
      <c r="I342" s="14">
        <v>0</v>
      </c>
      <c r="J342" s="13">
        <v>450</v>
      </c>
      <c r="K342" s="13">
        <v>900</v>
      </c>
      <c r="L342" s="13">
        <v>513.86</v>
      </c>
      <c r="M342" s="13">
        <v>513.86</v>
      </c>
      <c r="N342" s="13">
        <v>407.14</v>
      </c>
      <c r="O342" s="13">
        <v>0</v>
      </c>
    </row>
    <row r="343" spans="1:15" ht="12.75">
      <c r="A343" s="15"/>
      <c r="B343" s="36" t="s">
        <v>377</v>
      </c>
      <c r="C343" s="31"/>
      <c r="D343" s="31"/>
      <c r="E343" s="32"/>
      <c r="F343" s="16" t="s">
        <v>92</v>
      </c>
      <c r="G343" s="17">
        <v>0</v>
      </c>
      <c r="H343" s="18">
        <v>4250</v>
      </c>
      <c r="I343" s="18">
        <v>0</v>
      </c>
      <c r="J343" s="17">
        <v>4250</v>
      </c>
      <c r="K343" s="17">
        <v>4250</v>
      </c>
      <c r="L343" s="17">
        <v>4250</v>
      </c>
      <c r="M343" s="17">
        <v>4250</v>
      </c>
      <c r="N343" s="17">
        <v>4250</v>
      </c>
      <c r="O343" s="17">
        <v>0</v>
      </c>
    </row>
    <row r="344" spans="1:15" ht="12.75">
      <c r="A344" s="38" t="s">
        <v>56</v>
      </c>
      <c r="B344" s="31"/>
      <c r="C344" s="31"/>
      <c r="D344" s="31"/>
      <c r="E344" s="31"/>
      <c r="F344" s="32"/>
      <c r="G344" s="10">
        <v>413668</v>
      </c>
      <c r="H344" s="10">
        <v>96747.47</v>
      </c>
      <c r="I344" s="10">
        <v>2524.5</v>
      </c>
      <c r="J344" s="10">
        <v>507890.97</v>
      </c>
      <c r="K344" s="10">
        <v>1004379.88</v>
      </c>
      <c r="L344" s="10">
        <v>443808.88</v>
      </c>
      <c r="M344" s="10">
        <v>443808.88</v>
      </c>
      <c r="N344" s="10">
        <v>443808.88</v>
      </c>
      <c r="O344" s="10">
        <v>0</v>
      </c>
    </row>
    <row r="345" spans="1:15" ht="12.75">
      <c r="A345" s="11"/>
      <c r="B345" s="35" t="s">
        <v>384</v>
      </c>
      <c r="C345" s="31"/>
      <c r="D345" s="31"/>
      <c r="E345" s="32"/>
      <c r="F345" s="12" t="s">
        <v>60</v>
      </c>
      <c r="G345" s="13">
        <v>14391</v>
      </c>
      <c r="H345" s="14">
        <v>0</v>
      </c>
      <c r="I345" s="14">
        <v>0</v>
      </c>
      <c r="J345" s="13">
        <v>14391</v>
      </c>
      <c r="K345" s="13">
        <v>27646</v>
      </c>
      <c r="L345" s="13">
        <v>0</v>
      </c>
      <c r="M345" s="13">
        <v>0</v>
      </c>
      <c r="N345" s="13">
        <v>0</v>
      </c>
      <c r="O345" s="13">
        <v>0</v>
      </c>
    </row>
    <row r="346" spans="1:15" ht="12.75">
      <c r="A346" s="15"/>
      <c r="B346" s="36" t="s">
        <v>385</v>
      </c>
      <c r="C346" s="31"/>
      <c r="D346" s="31"/>
      <c r="E346" s="32"/>
      <c r="F346" s="16" t="s">
        <v>60</v>
      </c>
      <c r="G346" s="17">
        <v>898</v>
      </c>
      <c r="H346" s="18">
        <v>0</v>
      </c>
      <c r="I346" s="18">
        <v>0</v>
      </c>
      <c r="J346" s="17">
        <v>898</v>
      </c>
      <c r="K346" s="17">
        <v>898</v>
      </c>
      <c r="L346" s="17">
        <v>0</v>
      </c>
      <c r="M346" s="17">
        <v>0</v>
      </c>
      <c r="N346" s="17">
        <v>0</v>
      </c>
      <c r="O346" s="17">
        <v>0</v>
      </c>
    </row>
    <row r="347" spans="1:15" ht="12.75">
      <c r="A347" s="11"/>
      <c r="B347" s="35" t="s">
        <v>386</v>
      </c>
      <c r="C347" s="31"/>
      <c r="D347" s="31"/>
      <c r="E347" s="32"/>
      <c r="F347" s="12" t="s">
        <v>60</v>
      </c>
      <c r="G347" s="13">
        <v>157955</v>
      </c>
      <c r="H347" s="14">
        <v>96747.47</v>
      </c>
      <c r="I347" s="14">
        <v>2524.5</v>
      </c>
      <c r="J347" s="13">
        <v>252177.97</v>
      </c>
      <c r="K347" s="13">
        <v>443808.88</v>
      </c>
      <c r="L347" s="13">
        <v>443808.88</v>
      </c>
      <c r="M347" s="13">
        <v>443808.88</v>
      </c>
      <c r="N347" s="13">
        <v>443808.88</v>
      </c>
      <c r="O347" s="13">
        <v>0</v>
      </c>
    </row>
    <row r="348" spans="1:15" ht="12.75">
      <c r="A348" s="15"/>
      <c r="B348" s="36" t="s">
        <v>387</v>
      </c>
      <c r="C348" s="31"/>
      <c r="D348" s="31"/>
      <c r="E348" s="32"/>
      <c r="F348" s="16" t="s">
        <v>60</v>
      </c>
      <c r="G348" s="17">
        <v>7031</v>
      </c>
      <c r="H348" s="18">
        <v>0</v>
      </c>
      <c r="I348" s="18">
        <v>0</v>
      </c>
      <c r="J348" s="17">
        <v>7031</v>
      </c>
      <c r="K348" s="17">
        <v>16309</v>
      </c>
      <c r="L348" s="17">
        <v>0</v>
      </c>
      <c r="M348" s="17">
        <v>0</v>
      </c>
      <c r="N348" s="17">
        <v>0</v>
      </c>
      <c r="O348" s="17">
        <v>0</v>
      </c>
    </row>
    <row r="349" spans="1:15" ht="12.75">
      <c r="A349" s="11"/>
      <c r="B349" s="35" t="s">
        <v>388</v>
      </c>
      <c r="C349" s="31"/>
      <c r="D349" s="31"/>
      <c r="E349" s="32"/>
      <c r="F349" s="12" t="s">
        <v>60</v>
      </c>
      <c r="G349" s="13">
        <v>91703</v>
      </c>
      <c r="H349" s="14">
        <v>0</v>
      </c>
      <c r="I349" s="14">
        <v>0</v>
      </c>
      <c r="J349" s="13">
        <v>91703</v>
      </c>
      <c r="K349" s="13">
        <v>167254</v>
      </c>
      <c r="L349" s="13">
        <v>0</v>
      </c>
      <c r="M349" s="13">
        <v>0</v>
      </c>
      <c r="N349" s="13">
        <v>0</v>
      </c>
      <c r="O349" s="13">
        <v>0</v>
      </c>
    </row>
    <row r="350" spans="1:15" ht="12.75">
      <c r="A350" s="15"/>
      <c r="B350" s="36" t="s">
        <v>389</v>
      </c>
      <c r="C350" s="31"/>
      <c r="D350" s="31"/>
      <c r="E350" s="32"/>
      <c r="F350" s="16" t="s">
        <v>60</v>
      </c>
      <c r="G350" s="17">
        <v>1546</v>
      </c>
      <c r="H350" s="18">
        <v>0</v>
      </c>
      <c r="I350" s="18">
        <v>0</v>
      </c>
      <c r="J350" s="17">
        <v>1546</v>
      </c>
      <c r="K350" s="17">
        <v>1546</v>
      </c>
      <c r="L350" s="17">
        <v>0</v>
      </c>
      <c r="M350" s="17">
        <v>0</v>
      </c>
      <c r="N350" s="17">
        <v>0</v>
      </c>
      <c r="O350" s="17">
        <v>0</v>
      </c>
    </row>
    <row r="351" spans="1:15" ht="12.75">
      <c r="A351" s="11"/>
      <c r="B351" s="35" t="s">
        <v>390</v>
      </c>
      <c r="C351" s="31"/>
      <c r="D351" s="31"/>
      <c r="E351" s="32"/>
      <c r="F351" s="12" t="s">
        <v>60</v>
      </c>
      <c r="G351" s="13">
        <v>2117</v>
      </c>
      <c r="H351" s="14">
        <v>0</v>
      </c>
      <c r="I351" s="14">
        <v>0</v>
      </c>
      <c r="J351" s="13">
        <v>2117</v>
      </c>
      <c r="K351" s="13">
        <v>2117</v>
      </c>
      <c r="L351" s="13">
        <v>0</v>
      </c>
      <c r="M351" s="13">
        <v>0</v>
      </c>
      <c r="N351" s="13">
        <v>0</v>
      </c>
      <c r="O351" s="13">
        <v>0</v>
      </c>
    </row>
    <row r="352" spans="1:15" ht="12.75">
      <c r="A352" s="15"/>
      <c r="B352" s="36" t="s">
        <v>391</v>
      </c>
      <c r="C352" s="31"/>
      <c r="D352" s="31"/>
      <c r="E352" s="32"/>
      <c r="F352" s="16" t="s">
        <v>60</v>
      </c>
      <c r="G352" s="17">
        <v>94331</v>
      </c>
      <c r="H352" s="18">
        <v>0</v>
      </c>
      <c r="I352" s="18">
        <v>0</v>
      </c>
      <c r="J352" s="17">
        <v>94331</v>
      </c>
      <c r="K352" s="17">
        <v>229530</v>
      </c>
      <c r="L352" s="17">
        <v>0</v>
      </c>
      <c r="M352" s="17">
        <v>0</v>
      </c>
      <c r="N352" s="17">
        <v>0</v>
      </c>
      <c r="O352" s="17">
        <v>0</v>
      </c>
    </row>
    <row r="353" spans="1:15" ht="12.75">
      <c r="A353" s="11"/>
      <c r="B353" s="35" t="s">
        <v>392</v>
      </c>
      <c r="C353" s="31"/>
      <c r="D353" s="31"/>
      <c r="E353" s="32"/>
      <c r="F353" s="12" t="s">
        <v>60</v>
      </c>
      <c r="G353" s="13">
        <v>43696</v>
      </c>
      <c r="H353" s="14">
        <v>0</v>
      </c>
      <c r="I353" s="14">
        <v>0</v>
      </c>
      <c r="J353" s="13">
        <v>43696</v>
      </c>
      <c r="K353" s="13">
        <v>115271</v>
      </c>
      <c r="L353" s="13">
        <v>0</v>
      </c>
      <c r="M353" s="13">
        <v>0</v>
      </c>
      <c r="N353" s="13">
        <v>0</v>
      </c>
      <c r="O353" s="13">
        <v>0</v>
      </c>
    </row>
    <row r="354" spans="1:15" ht="12.75">
      <c r="A354" s="38" t="s">
        <v>393</v>
      </c>
      <c r="B354" s="31"/>
      <c r="C354" s="31"/>
      <c r="D354" s="31"/>
      <c r="E354" s="31"/>
      <c r="F354" s="32"/>
      <c r="G354" s="10">
        <v>2469996</v>
      </c>
      <c r="H354" s="10">
        <v>0</v>
      </c>
      <c r="I354" s="10">
        <v>0</v>
      </c>
      <c r="J354" s="10">
        <v>2469996</v>
      </c>
      <c r="K354" s="10">
        <v>4000000</v>
      </c>
      <c r="L354" s="10">
        <v>2469996</v>
      </c>
      <c r="M354" s="10">
        <v>2469996</v>
      </c>
      <c r="N354" s="10">
        <v>2469996</v>
      </c>
      <c r="O354" s="10">
        <v>0</v>
      </c>
    </row>
    <row r="355" spans="1:15" ht="12.75">
      <c r="A355" s="15"/>
      <c r="B355" s="36" t="s">
        <v>394</v>
      </c>
      <c r="C355" s="31"/>
      <c r="D355" s="31"/>
      <c r="E355" s="32"/>
      <c r="F355" s="16" t="s">
        <v>395</v>
      </c>
      <c r="G355" s="17">
        <v>900000</v>
      </c>
      <c r="H355" s="18">
        <v>0</v>
      </c>
      <c r="I355" s="18">
        <v>0</v>
      </c>
      <c r="J355" s="17">
        <v>900000</v>
      </c>
      <c r="K355" s="17">
        <v>1454446</v>
      </c>
      <c r="L355" s="17">
        <v>900000</v>
      </c>
      <c r="M355" s="17">
        <v>900000</v>
      </c>
      <c r="N355" s="17">
        <v>900000</v>
      </c>
      <c r="O355" s="17">
        <v>0</v>
      </c>
    </row>
    <row r="356" spans="1:15" ht="12.75">
      <c r="A356" s="11"/>
      <c r="B356" s="35" t="s">
        <v>396</v>
      </c>
      <c r="C356" s="31"/>
      <c r="D356" s="31"/>
      <c r="E356" s="32"/>
      <c r="F356" s="12" t="s">
        <v>395</v>
      </c>
      <c r="G356" s="13">
        <v>720000</v>
      </c>
      <c r="H356" s="14">
        <v>0</v>
      </c>
      <c r="I356" s="14">
        <v>0</v>
      </c>
      <c r="J356" s="13">
        <v>720000</v>
      </c>
      <c r="K356" s="13">
        <v>1174448</v>
      </c>
      <c r="L356" s="13">
        <v>720000</v>
      </c>
      <c r="M356" s="13">
        <v>720000</v>
      </c>
      <c r="N356" s="13">
        <v>720000</v>
      </c>
      <c r="O356" s="13">
        <v>0</v>
      </c>
    </row>
    <row r="357" spans="1:15" ht="12.75">
      <c r="A357" s="15"/>
      <c r="B357" s="36" t="s">
        <v>397</v>
      </c>
      <c r="C357" s="31"/>
      <c r="D357" s="31"/>
      <c r="E357" s="32"/>
      <c r="F357" s="16" t="s">
        <v>395</v>
      </c>
      <c r="G357" s="17">
        <v>849996</v>
      </c>
      <c r="H357" s="18">
        <v>0</v>
      </c>
      <c r="I357" s="18">
        <v>0</v>
      </c>
      <c r="J357" s="17">
        <v>849996</v>
      </c>
      <c r="K357" s="17">
        <v>1371106</v>
      </c>
      <c r="L357" s="17">
        <v>849996</v>
      </c>
      <c r="M357" s="17">
        <v>849996</v>
      </c>
      <c r="N357" s="17">
        <v>849996</v>
      </c>
      <c r="O357" s="17">
        <v>0</v>
      </c>
    </row>
    <row r="358" spans="1:15" ht="12.75">
      <c r="A358" s="37" t="s">
        <v>398</v>
      </c>
      <c r="B358" s="31"/>
      <c r="C358" s="31"/>
      <c r="D358" s="31"/>
      <c r="E358" s="31"/>
      <c r="F358" s="32"/>
      <c r="G358" s="9">
        <v>384210</v>
      </c>
      <c r="H358" s="9">
        <v>0</v>
      </c>
      <c r="I358" s="9">
        <v>15881.26</v>
      </c>
      <c r="J358" s="9">
        <v>368328.74</v>
      </c>
      <c r="K358" s="9">
        <v>735495.79</v>
      </c>
      <c r="L358" s="9">
        <v>380952.45</v>
      </c>
      <c r="M358" s="9">
        <v>380952.45</v>
      </c>
      <c r="N358" s="9">
        <v>378985.16</v>
      </c>
      <c r="O358" s="9">
        <v>0</v>
      </c>
    </row>
    <row r="359" spans="1:15" ht="12.75">
      <c r="A359" s="38" t="s">
        <v>17</v>
      </c>
      <c r="B359" s="31"/>
      <c r="C359" s="31"/>
      <c r="D359" s="31"/>
      <c r="E359" s="31"/>
      <c r="F359" s="32"/>
      <c r="G359" s="10">
        <v>351043</v>
      </c>
      <c r="H359" s="10">
        <v>0</v>
      </c>
      <c r="I359" s="10">
        <v>0</v>
      </c>
      <c r="J359" s="10">
        <v>351043</v>
      </c>
      <c r="K359" s="10">
        <v>710295.05</v>
      </c>
      <c r="L359" s="10">
        <v>363988.72</v>
      </c>
      <c r="M359" s="10">
        <v>363988.72</v>
      </c>
      <c r="N359" s="10">
        <v>363988.72</v>
      </c>
      <c r="O359" s="10">
        <v>0</v>
      </c>
    </row>
    <row r="360" spans="1:15" ht="15">
      <c r="A360" s="11"/>
      <c r="B360" s="35" t="s">
        <v>399</v>
      </c>
      <c r="C360" s="31"/>
      <c r="D360" s="31"/>
      <c r="E360" s="32"/>
      <c r="F360" s="12" t="s">
        <v>27</v>
      </c>
      <c r="G360" s="13">
        <v>654</v>
      </c>
      <c r="H360" s="14">
        <v>0</v>
      </c>
      <c r="I360" s="14">
        <v>0</v>
      </c>
      <c r="J360" s="13">
        <v>654</v>
      </c>
      <c r="K360" s="13">
        <v>1308</v>
      </c>
      <c r="L360" s="13">
        <v>654</v>
      </c>
      <c r="M360" s="13">
        <v>654</v>
      </c>
      <c r="N360" s="13">
        <v>654</v>
      </c>
      <c r="O360" s="13">
        <v>0</v>
      </c>
    </row>
    <row r="361" spans="1:15" ht="12.75">
      <c r="A361" s="15"/>
      <c r="B361" s="36" t="s">
        <v>400</v>
      </c>
      <c r="C361" s="31"/>
      <c r="D361" s="31"/>
      <c r="E361" s="32"/>
      <c r="F361" s="16" t="s">
        <v>37</v>
      </c>
      <c r="G361" s="17">
        <v>2400</v>
      </c>
      <c r="H361" s="18">
        <v>0</v>
      </c>
      <c r="I361" s="18">
        <v>0</v>
      </c>
      <c r="J361" s="17">
        <v>2400</v>
      </c>
      <c r="K361" s="17">
        <v>4800</v>
      </c>
      <c r="L361" s="17">
        <v>2400</v>
      </c>
      <c r="M361" s="17">
        <v>2400</v>
      </c>
      <c r="N361" s="17">
        <v>2400</v>
      </c>
      <c r="O361" s="17">
        <v>0</v>
      </c>
    </row>
    <row r="362" spans="1:15" ht="12.75">
      <c r="A362" s="11"/>
      <c r="B362" s="35" t="s">
        <v>401</v>
      </c>
      <c r="C362" s="31"/>
      <c r="D362" s="31"/>
      <c r="E362" s="32"/>
      <c r="F362" s="12" t="s">
        <v>19</v>
      </c>
      <c r="G362" s="13">
        <v>16346</v>
      </c>
      <c r="H362" s="14">
        <v>0</v>
      </c>
      <c r="I362" s="14">
        <v>0</v>
      </c>
      <c r="J362" s="13">
        <v>16346</v>
      </c>
      <c r="K362" s="13">
        <v>24494.4</v>
      </c>
      <c r="L362" s="13">
        <v>2568.96</v>
      </c>
      <c r="M362" s="13">
        <v>2568.96</v>
      </c>
      <c r="N362" s="13">
        <v>2568.96</v>
      </c>
      <c r="O362" s="13">
        <v>0</v>
      </c>
    </row>
    <row r="363" spans="1:15" ht="12.75">
      <c r="A363" s="15"/>
      <c r="B363" s="36" t="s">
        <v>402</v>
      </c>
      <c r="C363" s="31"/>
      <c r="D363" s="31"/>
      <c r="E363" s="32"/>
      <c r="F363" s="16" t="s">
        <v>106</v>
      </c>
      <c r="G363" s="17">
        <v>37692</v>
      </c>
      <c r="H363" s="18">
        <v>0</v>
      </c>
      <c r="I363" s="18">
        <v>0</v>
      </c>
      <c r="J363" s="17">
        <v>37692</v>
      </c>
      <c r="K363" s="17">
        <v>75343.5</v>
      </c>
      <c r="L363" s="17">
        <v>42360.82</v>
      </c>
      <c r="M363" s="17">
        <v>42360.82</v>
      </c>
      <c r="N363" s="17">
        <v>42360.82</v>
      </c>
      <c r="O363" s="17">
        <v>0</v>
      </c>
    </row>
    <row r="364" spans="1:15" ht="12.75">
      <c r="A364" s="11"/>
      <c r="B364" s="35" t="s">
        <v>403</v>
      </c>
      <c r="C364" s="31"/>
      <c r="D364" s="31"/>
      <c r="E364" s="32"/>
      <c r="F364" s="12" t="s">
        <v>29</v>
      </c>
      <c r="G364" s="13">
        <v>0</v>
      </c>
      <c r="H364" s="14">
        <v>0</v>
      </c>
      <c r="I364" s="14">
        <v>0</v>
      </c>
      <c r="J364" s="13">
        <v>0</v>
      </c>
      <c r="K364" s="13">
        <v>10187</v>
      </c>
      <c r="L364" s="13">
        <v>0</v>
      </c>
      <c r="M364" s="13">
        <v>0</v>
      </c>
      <c r="N364" s="13">
        <v>0</v>
      </c>
      <c r="O364" s="13">
        <v>0</v>
      </c>
    </row>
    <row r="365" spans="1:15" ht="12.75">
      <c r="A365" s="15"/>
      <c r="B365" s="36" t="s">
        <v>404</v>
      </c>
      <c r="C365" s="31"/>
      <c r="D365" s="31"/>
      <c r="E365" s="32"/>
      <c r="F365" s="16" t="s">
        <v>39</v>
      </c>
      <c r="G365" s="17">
        <v>2616</v>
      </c>
      <c r="H365" s="18">
        <v>0</v>
      </c>
      <c r="I365" s="18">
        <v>0</v>
      </c>
      <c r="J365" s="17">
        <v>2616</v>
      </c>
      <c r="K365" s="17">
        <v>5232</v>
      </c>
      <c r="L365" s="17">
        <v>2921.92</v>
      </c>
      <c r="M365" s="17">
        <v>2921.92</v>
      </c>
      <c r="N365" s="17">
        <v>2921.92</v>
      </c>
      <c r="O365" s="17">
        <v>0</v>
      </c>
    </row>
    <row r="366" spans="1:15" ht="12.75">
      <c r="A366" s="11"/>
      <c r="B366" s="35" t="s">
        <v>405</v>
      </c>
      <c r="C366" s="31"/>
      <c r="D366" s="31"/>
      <c r="E366" s="32"/>
      <c r="F366" s="12" t="s">
        <v>33</v>
      </c>
      <c r="G366" s="13">
        <v>1403</v>
      </c>
      <c r="H366" s="14">
        <v>0</v>
      </c>
      <c r="I366" s="14">
        <v>0</v>
      </c>
      <c r="J366" s="13">
        <v>1403</v>
      </c>
      <c r="K366" s="13">
        <v>2806</v>
      </c>
      <c r="L366" s="13">
        <v>1526.81</v>
      </c>
      <c r="M366" s="13">
        <v>1526.81</v>
      </c>
      <c r="N366" s="13">
        <v>1526.81</v>
      </c>
      <c r="O366" s="13">
        <v>0</v>
      </c>
    </row>
    <row r="367" spans="1:15" ht="12.75">
      <c r="A367" s="15"/>
      <c r="B367" s="36" t="s">
        <v>406</v>
      </c>
      <c r="C367" s="31"/>
      <c r="D367" s="31"/>
      <c r="E367" s="32"/>
      <c r="F367" s="16" t="s">
        <v>21</v>
      </c>
      <c r="G367" s="17">
        <v>10177</v>
      </c>
      <c r="H367" s="18">
        <v>0</v>
      </c>
      <c r="I367" s="18">
        <v>0</v>
      </c>
      <c r="J367" s="17">
        <v>10177</v>
      </c>
      <c r="K367" s="17">
        <v>19081.89</v>
      </c>
      <c r="L367" s="17">
        <v>10260.19</v>
      </c>
      <c r="M367" s="17">
        <v>10260.19</v>
      </c>
      <c r="N367" s="17">
        <v>10260.19</v>
      </c>
      <c r="O367" s="17">
        <v>0</v>
      </c>
    </row>
    <row r="368" spans="1:15" ht="12.75">
      <c r="A368" s="11"/>
      <c r="B368" s="35" t="s">
        <v>407</v>
      </c>
      <c r="C368" s="31"/>
      <c r="D368" s="31"/>
      <c r="E368" s="32"/>
      <c r="F368" s="12" t="s">
        <v>41</v>
      </c>
      <c r="G368" s="13">
        <v>5184</v>
      </c>
      <c r="H368" s="14">
        <v>0</v>
      </c>
      <c r="I368" s="14">
        <v>0</v>
      </c>
      <c r="J368" s="13">
        <v>5184</v>
      </c>
      <c r="K368" s="13">
        <v>10368</v>
      </c>
      <c r="L368" s="13">
        <v>5571.84</v>
      </c>
      <c r="M368" s="13">
        <v>5571.84</v>
      </c>
      <c r="N368" s="13">
        <v>5571.84</v>
      </c>
      <c r="O368" s="13">
        <v>0</v>
      </c>
    </row>
    <row r="369" spans="1:15" ht="12.75">
      <c r="A369" s="15"/>
      <c r="B369" s="36" t="s">
        <v>408</v>
      </c>
      <c r="C369" s="31"/>
      <c r="D369" s="31"/>
      <c r="E369" s="32"/>
      <c r="F369" s="16" t="s">
        <v>25</v>
      </c>
      <c r="G369" s="17">
        <v>170772</v>
      </c>
      <c r="H369" s="18">
        <v>0</v>
      </c>
      <c r="I369" s="18">
        <v>0</v>
      </c>
      <c r="J369" s="17">
        <v>170772</v>
      </c>
      <c r="K369" s="17">
        <v>341544</v>
      </c>
      <c r="L369" s="17">
        <v>206138.76</v>
      </c>
      <c r="M369" s="17">
        <v>206138.76</v>
      </c>
      <c r="N369" s="17">
        <v>206138.76</v>
      </c>
      <c r="O369" s="17">
        <v>0</v>
      </c>
    </row>
    <row r="370" spans="1:15" ht="12.75">
      <c r="A370" s="11"/>
      <c r="B370" s="35" t="s">
        <v>409</v>
      </c>
      <c r="C370" s="31"/>
      <c r="D370" s="31"/>
      <c r="E370" s="32"/>
      <c r="F370" s="12" t="s">
        <v>19</v>
      </c>
      <c r="G370" s="13">
        <v>2240</v>
      </c>
      <c r="H370" s="14">
        <v>0</v>
      </c>
      <c r="I370" s="14">
        <v>0</v>
      </c>
      <c r="J370" s="13">
        <v>2240</v>
      </c>
      <c r="K370" s="13">
        <v>2576</v>
      </c>
      <c r="L370" s="13">
        <v>0</v>
      </c>
      <c r="M370" s="13">
        <v>0</v>
      </c>
      <c r="N370" s="13">
        <v>0</v>
      </c>
      <c r="O370" s="13">
        <v>0</v>
      </c>
    </row>
    <row r="371" spans="1:15" ht="12.75">
      <c r="A371" s="15"/>
      <c r="B371" s="36" t="s">
        <v>410</v>
      </c>
      <c r="C371" s="31"/>
      <c r="D371" s="31"/>
      <c r="E371" s="32"/>
      <c r="F371" s="16" t="s">
        <v>21</v>
      </c>
      <c r="G371" s="17">
        <v>34270</v>
      </c>
      <c r="H371" s="18">
        <v>0</v>
      </c>
      <c r="I371" s="18">
        <v>0</v>
      </c>
      <c r="J371" s="17">
        <v>34270</v>
      </c>
      <c r="K371" s="17">
        <v>64133.26</v>
      </c>
      <c r="L371" s="17">
        <v>38274.54</v>
      </c>
      <c r="M371" s="17">
        <v>38274.54</v>
      </c>
      <c r="N371" s="17">
        <v>38274.54</v>
      </c>
      <c r="O371" s="17">
        <v>0</v>
      </c>
    </row>
    <row r="372" spans="1:15" ht="12.75">
      <c r="A372" s="11"/>
      <c r="B372" s="35" t="s">
        <v>411</v>
      </c>
      <c r="C372" s="31"/>
      <c r="D372" s="31"/>
      <c r="E372" s="32"/>
      <c r="F372" s="12" t="s">
        <v>41</v>
      </c>
      <c r="G372" s="13">
        <v>23478</v>
      </c>
      <c r="H372" s="14">
        <v>0</v>
      </c>
      <c r="I372" s="14">
        <v>0</v>
      </c>
      <c r="J372" s="13">
        <v>23478</v>
      </c>
      <c r="K372" s="13">
        <v>46956</v>
      </c>
      <c r="L372" s="13">
        <v>23053.92</v>
      </c>
      <c r="M372" s="13">
        <v>23053.92</v>
      </c>
      <c r="N372" s="13">
        <v>23053.92</v>
      </c>
      <c r="O372" s="13">
        <v>0</v>
      </c>
    </row>
    <row r="373" spans="1:15" ht="12.75">
      <c r="A373" s="15"/>
      <c r="B373" s="36" t="s">
        <v>412</v>
      </c>
      <c r="C373" s="31"/>
      <c r="D373" s="31"/>
      <c r="E373" s="32"/>
      <c r="F373" s="16" t="s">
        <v>37</v>
      </c>
      <c r="G373" s="17">
        <v>12600</v>
      </c>
      <c r="H373" s="18">
        <v>0</v>
      </c>
      <c r="I373" s="18">
        <v>0</v>
      </c>
      <c r="J373" s="17">
        <v>12600</v>
      </c>
      <c r="K373" s="17">
        <v>25200</v>
      </c>
      <c r="L373" s="17">
        <v>12600</v>
      </c>
      <c r="M373" s="17">
        <v>12600</v>
      </c>
      <c r="N373" s="17">
        <v>12600</v>
      </c>
      <c r="O373" s="17">
        <v>0</v>
      </c>
    </row>
    <row r="374" spans="1:15" ht="12.75">
      <c r="A374" s="11"/>
      <c r="B374" s="35" t="s">
        <v>413</v>
      </c>
      <c r="C374" s="31"/>
      <c r="D374" s="31"/>
      <c r="E374" s="32"/>
      <c r="F374" s="12" t="s">
        <v>39</v>
      </c>
      <c r="G374" s="13">
        <v>11136</v>
      </c>
      <c r="H374" s="14">
        <v>0</v>
      </c>
      <c r="I374" s="14">
        <v>0</v>
      </c>
      <c r="J374" s="13">
        <v>11136</v>
      </c>
      <c r="K374" s="13">
        <v>22272</v>
      </c>
      <c r="L374" s="13">
        <v>12600.79</v>
      </c>
      <c r="M374" s="13">
        <v>12600.79</v>
      </c>
      <c r="N374" s="13">
        <v>12600.79</v>
      </c>
      <c r="O374" s="13">
        <v>0</v>
      </c>
    </row>
    <row r="375" spans="1:15" ht="12.75">
      <c r="A375" s="15"/>
      <c r="B375" s="36" t="s">
        <v>414</v>
      </c>
      <c r="C375" s="31"/>
      <c r="D375" s="31"/>
      <c r="E375" s="32"/>
      <c r="F375" s="16" t="s">
        <v>33</v>
      </c>
      <c r="G375" s="17">
        <v>4075</v>
      </c>
      <c r="H375" s="18">
        <v>0</v>
      </c>
      <c r="I375" s="18">
        <v>0</v>
      </c>
      <c r="J375" s="17">
        <v>4075</v>
      </c>
      <c r="K375" s="17">
        <v>8150</v>
      </c>
      <c r="L375" s="17">
        <v>3056.17</v>
      </c>
      <c r="M375" s="17">
        <v>3056.17</v>
      </c>
      <c r="N375" s="17">
        <v>3056.17</v>
      </c>
      <c r="O375" s="17">
        <v>0</v>
      </c>
    </row>
    <row r="376" spans="1:15" ht="12.75">
      <c r="A376" s="11"/>
      <c r="B376" s="35" t="s">
        <v>415</v>
      </c>
      <c r="C376" s="31"/>
      <c r="D376" s="31"/>
      <c r="E376" s="32"/>
      <c r="F376" s="12" t="s">
        <v>29</v>
      </c>
      <c r="G376" s="13">
        <v>0</v>
      </c>
      <c r="H376" s="14">
        <v>0</v>
      </c>
      <c r="I376" s="14">
        <v>0</v>
      </c>
      <c r="J376" s="13">
        <v>0</v>
      </c>
      <c r="K376" s="13">
        <v>45843</v>
      </c>
      <c r="L376" s="13">
        <v>0</v>
      </c>
      <c r="M376" s="13">
        <v>0</v>
      </c>
      <c r="N376" s="13">
        <v>0</v>
      </c>
      <c r="O376" s="13">
        <v>0</v>
      </c>
    </row>
    <row r="377" spans="1:15" ht="15">
      <c r="A377" s="15"/>
      <c r="B377" s="36" t="s">
        <v>416</v>
      </c>
      <c r="C377" s="31"/>
      <c r="D377" s="31"/>
      <c r="E377" s="32"/>
      <c r="F377" s="16" t="s">
        <v>23</v>
      </c>
      <c r="G377" s="17">
        <v>16000</v>
      </c>
      <c r="H377" s="18">
        <v>0</v>
      </c>
      <c r="I377" s="18">
        <v>0</v>
      </c>
      <c r="J377" s="17">
        <v>16000</v>
      </c>
      <c r="K377" s="17">
        <v>0</v>
      </c>
      <c r="L377" s="17">
        <v>0</v>
      </c>
      <c r="M377" s="17">
        <v>0</v>
      </c>
      <c r="N377" s="17">
        <v>0</v>
      </c>
      <c r="O377" s="17">
        <v>0</v>
      </c>
    </row>
    <row r="378" spans="1:15" ht="12.75">
      <c r="A378" s="38" t="s">
        <v>43</v>
      </c>
      <c r="B378" s="31"/>
      <c r="C378" s="31"/>
      <c r="D378" s="31"/>
      <c r="E378" s="31"/>
      <c r="F378" s="32"/>
      <c r="G378" s="10">
        <v>32035</v>
      </c>
      <c r="H378" s="10">
        <v>0</v>
      </c>
      <c r="I378" s="10">
        <v>15881.26</v>
      </c>
      <c r="J378" s="10">
        <v>16153.74</v>
      </c>
      <c r="K378" s="10">
        <v>24068.74</v>
      </c>
      <c r="L378" s="10">
        <v>16963.73</v>
      </c>
      <c r="M378" s="10">
        <v>16963.73</v>
      </c>
      <c r="N378" s="10">
        <v>14996.44</v>
      </c>
      <c r="O378" s="10">
        <v>0</v>
      </c>
    </row>
    <row r="379" spans="1:15" ht="12.75">
      <c r="A379" s="11"/>
      <c r="B379" s="35" t="s">
        <v>417</v>
      </c>
      <c r="C379" s="31"/>
      <c r="D379" s="31"/>
      <c r="E379" s="32"/>
      <c r="F379" s="12" t="s">
        <v>92</v>
      </c>
      <c r="G379" s="13">
        <v>6001</v>
      </c>
      <c r="H379" s="14">
        <v>0</v>
      </c>
      <c r="I379" s="14">
        <v>6469.26</v>
      </c>
      <c r="J379" s="13">
        <v>-468.26</v>
      </c>
      <c r="K379" s="13">
        <v>1383.74</v>
      </c>
      <c r="L379" s="13">
        <v>1383.74</v>
      </c>
      <c r="M379" s="13">
        <v>1383.74</v>
      </c>
      <c r="N379" s="13">
        <v>1383.74</v>
      </c>
      <c r="O379" s="13">
        <v>0</v>
      </c>
    </row>
    <row r="380" spans="1:15" ht="15">
      <c r="A380" s="15"/>
      <c r="B380" s="36" t="s">
        <v>418</v>
      </c>
      <c r="C380" s="31"/>
      <c r="D380" s="31"/>
      <c r="E380" s="32"/>
      <c r="F380" s="16" t="s">
        <v>53</v>
      </c>
      <c r="G380" s="17">
        <v>396</v>
      </c>
      <c r="H380" s="18">
        <v>0</v>
      </c>
      <c r="I380" s="18">
        <v>0</v>
      </c>
      <c r="J380" s="17">
        <v>396</v>
      </c>
      <c r="K380" s="17">
        <v>792</v>
      </c>
      <c r="L380" s="17">
        <v>485.73</v>
      </c>
      <c r="M380" s="17">
        <v>485.73</v>
      </c>
      <c r="N380" s="17">
        <v>385.58</v>
      </c>
      <c r="O380" s="17">
        <v>0</v>
      </c>
    </row>
    <row r="381" spans="1:15" ht="12.75">
      <c r="A381" s="11"/>
      <c r="B381" s="35" t="s">
        <v>419</v>
      </c>
      <c r="C381" s="31"/>
      <c r="D381" s="31"/>
      <c r="E381" s="32"/>
      <c r="F381" s="12" t="s">
        <v>55</v>
      </c>
      <c r="G381" s="13">
        <v>1200</v>
      </c>
      <c r="H381" s="14">
        <v>0</v>
      </c>
      <c r="I381" s="14">
        <v>0</v>
      </c>
      <c r="J381" s="13">
        <v>1200</v>
      </c>
      <c r="K381" s="13">
        <v>2400</v>
      </c>
      <c r="L381" s="13">
        <v>1471.9</v>
      </c>
      <c r="M381" s="13">
        <v>1471.9</v>
      </c>
      <c r="N381" s="13">
        <v>1168.43</v>
      </c>
      <c r="O381" s="13">
        <v>0</v>
      </c>
    </row>
    <row r="382" spans="1:15" ht="12.75">
      <c r="A382" s="15"/>
      <c r="B382" s="36" t="s">
        <v>420</v>
      </c>
      <c r="C382" s="31"/>
      <c r="D382" s="31"/>
      <c r="E382" s="32"/>
      <c r="F382" s="16" t="s">
        <v>92</v>
      </c>
      <c r="G382" s="17">
        <v>17118</v>
      </c>
      <c r="H382" s="18">
        <v>0</v>
      </c>
      <c r="I382" s="18">
        <v>9412</v>
      </c>
      <c r="J382" s="17">
        <v>7706</v>
      </c>
      <c r="K382" s="17">
        <v>4853</v>
      </c>
      <c r="L382" s="17">
        <v>4853</v>
      </c>
      <c r="M382" s="17">
        <v>4853</v>
      </c>
      <c r="N382" s="17">
        <v>4853</v>
      </c>
      <c r="O382" s="17">
        <v>0</v>
      </c>
    </row>
    <row r="383" spans="1:15" ht="15">
      <c r="A383" s="11"/>
      <c r="B383" s="35" t="s">
        <v>421</v>
      </c>
      <c r="C383" s="31"/>
      <c r="D383" s="31"/>
      <c r="E383" s="32"/>
      <c r="F383" s="12" t="s">
        <v>53</v>
      </c>
      <c r="G383" s="13">
        <v>1818</v>
      </c>
      <c r="H383" s="14">
        <v>0</v>
      </c>
      <c r="I383" s="14">
        <v>0</v>
      </c>
      <c r="J383" s="13">
        <v>1818</v>
      </c>
      <c r="K383" s="13">
        <v>3636</v>
      </c>
      <c r="L383" s="13">
        <v>2175.84</v>
      </c>
      <c r="M383" s="13">
        <v>2175.84</v>
      </c>
      <c r="N383" s="13">
        <v>1787.87</v>
      </c>
      <c r="O383" s="13">
        <v>0</v>
      </c>
    </row>
    <row r="384" spans="1:15" ht="12.75">
      <c r="A384" s="15"/>
      <c r="B384" s="36" t="s">
        <v>422</v>
      </c>
      <c r="C384" s="31"/>
      <c r="D384" s="31"/>
      <c r="E384" s="32"/>
      <c r="F384" s="16" t="s">
        <v>55</v>
      </c>
      <c r="G384" s="17">
        <v>5502</v>
      </c>
      <c r="H384" s="18">
        <v>0</v>
      </c>
      <c r="I384" s="18">
        <v>0</v>
      </c>
      <c r="J384" s="17">
        <v>5502</v>
      </c>
      <c r="K384" s="17">
        <v>11004</v>
      </c>
      <c r="L384" s="17">
        <v>6593.52</v>
      </c>
      <c r="M384" s="17">
        <v>6593.52</v>
      </c>
      <c r="N384" s="17">
        <v>5417.82</v>
      </c>
      <c r="O384" s="17">
        <v>0</v>
      </c>
    </row>
    <row r="385" spans="1:15" ht="12.75">
      <c r="A385" s="38" t="s">
        <v>56</v>
      </c>
      <c r="B385" s="31"/>
      <c r="C385" s="31"/>
      <c r="D385" s="31"/>
      <c r="E385" s="31"/>
      <c r="F385" s="32"/>
      <c r="G385" s="10">
        <v>1132</v>
      </c>
      <c r="H385" s="10">
        <v>0</v>
      </c>
      <c r="I385" s="10">
        <v>0</v>
      </c>
      <c r="J385" s="10">
        <v>1132</v>
      </c>
      <c r="K385" s="10">
        <v>1132</v>
      </c>
      <c r="L385" s="10">
        <v>0</v>
      </c>
      <c r="M385" s="10">
        <v>0</v>
      </c>
      <c r="N385" s="10">
        <v>0</v>
      </c>
      <c r="O385" s="10">
        <v>0</v>
      </c>
    </row>
    <row r="386" spans="1:15" ht="12.75">
      <c r="A386" s="11"/>
      <c r="B386" s="35" t="s">
        <v>423</v>
      </c>
      <c r="C386" s="31"/>
      <c r="D386" s="31"/>
      <c r="E386" s="32"/>
      <c r="F386" s="12" t="s">
        <v>60</v>
      </c>
      <c r="G386" s="13">
        <v>1132</v>
      </c>
      <c r="H386" s="14">
        <v>0</v>
      </c>
      <c r="I386" s="14">
        <v>0</v>
      </c>
      <c r="J386" s="13">
        <v>1132</v>
      </c>
      <c r="K386" s="13">
        <v>1132</v>
      </c>
      <c r="L386" s="13">
        <v>0</v>
      </c>
      <c r="M386" s="13">
        <v>0</v>
      </c>
      <c r="N386" s="13">
        <v>0</v>
      </c>
      <c r="O386" s="13">
        <v>0</v>
      </c>
    </row>
    <row r="387" spans="1:15" ht="12.75">
      <c r="A387" s="37" t="s">
        <v>424</v>
      </c>
      <c r="B387" s="31"/>
      <c r="C387" s="31"/>
      <c r="D387" s="31"/>
      <c r="E387" s="31"/>
      <c r="F387" s="32"/>
      <c r="G387" s="9">
        <v>741579</v>
      </c>
      <c r="H387" s="9">
        <v>0</v>
      </c>
      <c r="I387" s="9">
        <v>6000</v>
      </c>
      <c r="J387" s="9">
        <v>735579</v>
      </c>
      <c r="K387" s="9">
        <v>1511125.64</v>
      </c>
      <c r="L387" s="9">
        <v>727179.79</v>
      </c>
      <c r="M387" s="9">
        <v>727179.79</v>
      </c>
      <c r="N387" s="9">
        <v>723596.15</v>
      </c>
      <c r="O387" s="9">
        <v>0</v>
      </c>
    </row>
    <row r="388" spans="1:15" ht="12.75">
      <c r="A388" s="38" t="s">
        <v>17</v>
      </c>
      <c r="B388" s="31"/>
      <c r="C388" s="31"/>
      <c r="D388" s="31"/>
      <c r="E388" s="31"/>
      <c r="F388" s="32"/>
      <c r="G388" s="10">
        <v>713284</v>
      </c>
      <c r="H388" s="10">
        <v>0</v>
      </c>
      <c r="I388" s="10">
        <v>0</v>
      </c>
      <c r="J388" s="10">
        <v>713284</v>
      </c>
      <c r="K388" s="10">
        <v>1471334.64</v>
      </c>
      <c r="L388" s="10">
        <v>708734.99</v>
      </c>
      <c r="M388" s="10">
        <v>708734.99</v>
      </c>
      <c r="N388" s="10">
        <v>708734.99</v>
      </c>
      <c r="O388" s="10">
        <v>0</v>
      </c>
    </row>
    <row r="389" spans="1:15" ht="12.75">
      <c r="A389" s="15"/>
      <c r="B389" s="36" t="s">
        <v>425</v>
      </c>
      <c r="C389" s="31"/>
      <c r="D389" s="31"/>
      <c r="E389" s="32"/>
      <c r="F389" s="16" t="s">
        <v>33</v>
      </c>
      <c r="G389" s="17">
        <v>11908</v>
      </c>
      <c r="H389" s="18">
        <v>0</v>
      </c>
      <c r="I389" s="18">
        <v>0</v>
      </c>
      <c r="J389" s="17">
        <v>11908</v>
      </c>
      <c r="K389" s="17">
        <v>23816</v>
      </c>
      <c r="L389" s="17">
        <v>10542.58</v>
      </c>
      <c r="M389" s="17">
        <v>10542.58</v>
      </c>
      <c r="N389" s="17">
        <v>10542.58</v>
      </c>
      <c r="O389" s="17">
        <v>0</v>
      </c>
    </row>
    <row r="390" spans="1:15" ht="12.75">
      <c r="A390" s="11"/>
      <c r="B390" s="35" t="s">
        <v>426</v>
      </c>
      <c r="C390" s="31"/>
      <c r="D390" s="31"/>
      <c r="E390" s="32"/>
      <c r="F390" s="12" t="s">
        <v>39</v>
      </c>
      <c r="G390" s="13">
        <v>27075</v>
      </c>
      <c r="H390" s="14">
        <v>0</v>
      </c>
      <c r="I390" s="14">
        <v>0</v>
      </c>
      <c r="J390" s="13">
        <v>27075</v>
      </c>
      <c r="K390" s="13">
        <v>54150</v>
      </c>
      <c r="L390" s="13">
        <v>28362.47</v>
      </c>
      <c r="M390" s="13">
        <v>28362.47</v>
      </c>
      <c r="N390" s="13">
        <v>28362.47</v>
      </c>
      <c r="O390" s="13">
        <v>0</v>
      </c>
    </row>
    <row r="391" spans="1:15" ht="12.75">
      <c r="A391" s="15"/>
      <c r="B391" s="36" t="s">
        <v>427</v>
      </c>
      <c r="C391" s="31"/>
      <c r="D391" s="31"/>
      <c r="E391" s="32"/>
      <c r="F391" s="16" t="s">
        <v>106</v>
      </c>
      <c r="G391" s="17">
        <v>90954</v>
      </c>
      <c r="H391" s="18">
        <v>0</v>
      </c>
      <c r="I391" s="18">
        <v>0</v>
      </c>
      <c r="J391" s="17">
        <v>90954</v>
      </c>
      <c r="K391" s="17">
        <v>181908</v>
      </c>
      <c r="L391" s="17">
        <v>99684.22</v>
      </c>
      <c r="M391" s="17">
        <v>99684.22</v>
      </c>
      <c r="N391" s="17">
        <v>99684.22</v>
      </c>
      <c r="O391" s="17">
        <v>0</v>
      </c>
    </row>
    <row r="392" spans="1:15" ht="15">
      <c r="A392" s="11"/>
      <c r="B392" s="35" t="s">
        <v>428</v>
      </c>
      <c r="C392" s="31"/>
      <c r="D392" s="31"/>
      <c r="E392" s="32"/>
      <c r="F392" s="12" t="s">
        <v>27</v>
      </c>
      <c r="G392" s="13">
        <v>2286</v>
      </c>
      <c r="H392" s="14">
        <v>0</v>
      </c>
      <c r="I392" s="14">
        <v>0</v>
      </c>
      <c r="J392" s="13">
        <v>2286</v>
      </c>
      <c r="K392" s="13">
        <v>4572</v>
      </c>
      <c r="L392" s="13">
        <v>2232</v>
      </c>
      <c r="M392" s="13">
        <v>2232</v>
      </c>
      <c r="N392" s="13">
        <v>2232</v>
      </c>
      <c r="O392" s="13">
        <v>0</v>
      </c>
    </row>
    <row r="393" spans="1:15" ht="12.75">
      <c r="A393" s="15"/>
      <c r="B393" s="36" t="s">
        <v>429</v>
      </c>
      <c r="C393" s="31"/>
      <c r="D393" s="31"/>
      <c r="E393" s="32"/>
      <c r="F393" s="16" t="s">
        <v>29</v>
      </c>
      <c r="G393" s="17">
        <v>0</v>
      </c>
      <c r="H393" s="18">
        <v>0</v>
      </c>
      <c r="I393" s="18">
        <v>0</v>
      </c>
      <c r="J393" s="17">
        <v>0</v>
      </c>
      <c r="K393" s="17">
        <v>110219</v>
      </c>
      <c r="L393" s="17">
        <v>0</v>
      </c>
      <c r="M393" s="17">
        <v>0</v>
      </c>
      <c r="N393" s="17">
        <v>0</v>
      </c>
      <c r="O393" s="17">
        <v>0</v>
      </c>
    </row>
    <row r="394" spans="1:15" ht="12.75">
      <c r="A394" s="11"/>
      <c r="B394" s="35" t="s">
        <v>430</v>
      </c>
      <c r="C394" s="31"/>
      <c r="D394" s="31"/>
      <c r="E394" s="32"/>
      <c r="F394" s="12" t="s">
        <v>25</v>
      </c>
      <c r="G394" s="13">
        <v>315234</v>
      </c>
      <c r="H394" s="14">
        <v>0</v>
      </c>
      <c r="I394" s="14">
        <v>0</v>
      </c>
      <c r="J394" s="13">
        <v>315234</v>
      </c>
      <c r="K394" s="13">
        <v>627405.96</v>
      </c>
      <c r="L394" s="13">
        <v>314266.14</v>
      </c>
      <c r="M394" s="13">
        <v>314266.14</v>
      </c>
      <c r="N394" s="13">
        <v>314266.14</v>
      </c>
      <c r="O394" s="13">
        <v>0</v>
      </c>
    </row>
    <row r="395" spans="1:15" ht="12.75">
      <c r="A395" s="15"/>
      <c r="B395" s="36" t="s">
        <v>431</v>
      </c>
      <c r="C395" s="31"/>
      <c r="D395" s="31"/>
      <c r="E395" s="32"/>
      <c r="F395" s="16" t="s">
        <v>37</v>
      </c>
      <c r="G395" s="17">
        <v>32400</v>
      </c>
      <c r="H395" s="18">
        <v>0</v>
      </c>
      <c r="I395" s="18">
        <v>0</v>
      </c>
      <c r="J395" s="17">
        <v>32400</v>
      </c>
      <c r="K395" s="17">
        <v>64800</v>
      </c>
      <c r="L395" s="17">
        <v>32373.33</v>
      </c>
      <c r="M395" s="17">
        <v>32373.33</v>
      </c>
      <c r="N395" s="17">
        <v>32373.33</v>
      </c>
      <c r="O395" s="17">
        <v>0</v>
      </c>
    </row>
    <row r="396" spans="1:15" ht="12.75">
      <c r="A396" s="11"/>
      <c r="B396" s="35" t="s">
        <v>432</v>
      </c>
      <c r="C396" s="31"/>
      <c r="D396" s="31"/>
      <c r="E396" s="32"/>
      <c r="F396" s="12" t="s">
        <v>19</v>
      </c>
      <c r="G396" s="13">
        <v>71169</v>
      </c>
      <c r="H396" s="14">
        <v>0</v>
      </c>
      <c r="I396" s="14">
        <v>0</v>
      </c>
      <c r="J396" s="13">
        <v>71169</v>
      </c>
      <c r="K396" s="13">
        <v>121665.2</v>
      </c>
      <c r="L396" s="13">
        <v>78682.12</v>
      </c>
      <c r="M396" s="13">
        <v>78682.12</v>
      </c>
      <c r="N396" s="13">
        <v>78682.12</v>
      </c>
      <c r="O396" s="13">
        <v>0</v>
      </c>
    </row>
    <row r="397" spans="1:15" ht="12.75">
      <c r="A397" s="15"/>
      <c r="B397" s="36" t="s">
        <v>433</v>
      </c>
      <c r="C397" s="31"/>
      <c r="D397" s="31"/>
      <c r="E397" s="32"/>
      <c r="F397" s="16" t="s">
        <v>21</v>
      </c>
      <c r="G397" s="17">
        <v>90410</v>
      </c>
      <c r="H397" s="18">
        <v>0</v>
      </c>
      <c r="I397" s="18">
        <v>0</v>
      </c>
      <c r="J397" s="17">
        <v>90410</v>
      </c>
      <c r="K397" s="17">
        <v>171102.48</v>
      </c>
      <c r="L397" s="17">
        <v>87273.81</v>
      </c>
      <c r="M397" s="17">
        <v>87273.81</v>
      </c>
      <c r="N397" s="17">
        <v>87273.81</v>
      </c>
      <c r="O397" s="17">
        <v>0</v>
      </c>
    </row>
    <row r="398" spans="1:15" ht="12.75">
      <c r="A398" s="11"/>
      <c r="B398" s="35" t="s">
        <v>434</v>
      </c>
      <c r="C398" s="31"/>
      <c r="D398" s="31"/>
      <c r="E398" s="32"/>
      <c r="F398" s="12" t="s">
        <v>41</v>
      </c>
      <c r="G398" s="13">
        <v>55848</v>
      </c>
      <c r="H398" s="14">
        <v>0</v>
      </c>
      <c r="I398" s="14">
        <v>0</v>
      </c>
      <c r="J398" s="13">
        <v>55848</v>
      </c>
      <c r="K398" s="13">
        <v>111696</v>
      </c>
      <c r="L398" s="13">
        <v>55318.32</v>
      </c>
      <c r="M398" s="13">
        <v>55318.32</v>
      </c>
      <c r="N398" s="13">
        <v>55318.32</v>
      </c>
      <c r="O398" s="13">
        <v>0</v>
      </c>
    </row>
    <row r="399" spans="1:15" ht="15">
      <c r="A399" s="15"/>
      <c r="B399" s="36" t="s">
        <v>435</v>
      </c>
      <c r="C399" s="31"/>
      <c r="D399" s="31"/>
      <c r="E399" s="32"/>
      <c r="F399" s="16" t="s">
        <v>23</v>
      </c>
      <c r="G399" s="17">
        <v>16000</v>
      </c>
      <c r="H399" s="18">
        <v>0</v>
      </c>
      <c r="I399" s="18">
        <v>0</v>
      </c>
      <c r="J399" s="17">
        <v>16000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</row>
    <row r="400" spans="1:15" ht="12.75">
      <c r="A400" s="38" t="s">
        <v>43</v>
      </c>
      <c r="B400" s="31"/>
      <c r="C400" s="31"/>
      <c r="D400" s="31"/>
      <c r="E400" s="31"/>
      <c r="F400" s="32"/>
      <c r="G400" s="10">
        <v>23496</v>
      </c>
      <c r="H400" s="10">
        <v>0</v>
      </c>
      <c r="I400" s="10">
        <v>6000</v>
      </c>
      <c r="J400" s="10">
        <v>17496</v>
      </c>
      <c r="K400" s="10">
        <v>34992</v>
      </c>
      <c r="L400" s="10">
        <v>18444.8</v>
      </c>
      <c r="M400" s="10">
        <v>18444.8</v>
      </c>
      <c r="N400" s="10">
        <v>14861.16</v>
      </c>
      <c r="O400" s="10">
        <v>0</v>
      </c>
    </row>
    <row r="401" spans="1:15" ht="12.75">
      <c r="A401" s="11"/>
      <c r="B401" s="35" t="s">
        <v>436</v>
      </c>
      <c r="C401" s="31"/>
      <c r="D401" s="31"/>
      <c r="E401" s="32"/>
      <c r="F401" s="12" t="s">
        <v>47</v>
      </c>
      <c r="G401" s="13">
        <v>6000</v>
      </c>
      <c r="H401" s="14">
        <v>0</v>
      </c>
      <c r="I401" s="14">
        <v>6000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</row>
    <row r="402" spans="1:15" ht="15">
      <c r="A402" s="15"/>
      <c r="B402" s="36" t="s">
        <v>437</v>
      </c>
      <c r="C402" s="31"/>
      <c r="D402" s="31"/>
      <c r="E402" s="32"/>
      <c r="F402" s="16" t="s">
        <v>53</v>
      </c>
      <c r="G402" s="17">
        <v>4344</v>
      </c>
      <c r="H402" s="18">
        <v>0</v>
      </c>
      <c r="I402" s="18">
        <v>0</v>
      </c>
      <c r="J402" s="17">
        <v>4344</v>
      </c>
      <c r="K402" s="17">
        <v>8688</v>
      </c>
      <c r="L402" s="17">
        <v>4576.54</v>
      </c>
      <c r="M402" s="17">
        <v>4576.54</v>
      </c>
      <c r="N402" s="17">
        <v>3687.37</v>
      </c>
      <c r="O402" s="17">
        <v>0</v>
      </c>
    </row>
    <row r="403" spans="1:15" ht="12.75">
      <c r="A403" s="11"/>
      <c r="B403" s="35" t="s">
        <v>438</v>
      </c>
      <c r="C403" s="31"/>
      <c r="D403" s="31"/>
      <c r="E403" s="32"/>
      <c r="F403" s="12" t="s">
        <v>55</v>
      </c>
      <c r="G403" s="13">
        <v>13152</v>
      </c>
      <c r="H403" s="14">
        <v>0</v>
      </c>
      <c r="I403" s="14">
        <v>0</v>
      </c>
      <c r="J403" s="13">
        <v>13152</v>
      </c>
      <c r="K403" s="13">
        <v>26304</v>
      </c>
      <c r="L403" s="13">
        <v>13868.26</v>
      </c>
      <c r="M403" s="13">
        <v>13868.26</v>
      </c>
      <c r="N403" s="13">
        <v>11173.79</v>
      </c>
      <c r="O403" s="13">
        <v>0</v>
      </c>
    </row>
    <row r="404" spans="1:15" ht="12.75">
      <c r="A404" s="38" t="s">
        <v>56</v>
      </c>
      <c r="B404" s="31"/>
      <c r="C404" s="31"/>
      <c r="D404" s="31"/>
      <c r="E404" s="31"/>
      <c r="F404" s="32"/>
      <c r="G404" s="10">
        <v>4799</v>
      </c>
      <c r="H404" s="10">
        <v>0</v>
      </c>
      <c r="I404" s="10">
        <v>0</v>
      </c>
      <c r="J404" s="10">
        <v>4799</v>
      </c>
      <c r="K404" s="10">
        <v>4799</v>
      </c>
      <c r="L404" s="10">
        <v>0</v>
      </c>
      <c r="M404" s="10">
        <v>0</v>
      </c>
      <c r="N404" s="10">
        <v>0</v>
      </c>
      <c r="O404" s="10">
        <v>0</v>
      </c>
    </row>
    <row r="405" spans="1:15" ht="12.75">
      <c r="A405" s="15"/>
      <c r="B405" s="36" t="s">
        <v>439</v>
      </c>
      <c r="C405" s="31"/>
      <c r="D405" s="31"/>
      <c r="E405" s="32"/>
      <c r="F405" s="16" t="s">
        <v>60</v>
      </c>
      <c r="G405" s="17">
        <v>4799</v>
      </c>
      <c r="H405" s="18">
        <v>0</v>
      </c>
      <c r="I405" s="18">
        <v>0</v>
      </c>
      <c r="J405" s="17">
        <v>4799</v>
      </c>
      <c r="K405" s="17">
        <v>4799</v>
      </c>
      <c r="L405" s="17">
        <v>0</v>
      </c>
      <c r="M405" s="17">
        <v>0</v>
      </c>
      <c r="N405" s="17">
        <v>0</v>
      </c>
      <c r="O405" s="17">
        <v>0</v>
      </c>
    </row>
    <row r="406" spans="1:15" ht="12.75">
      <c r="A406" s="37" t="s">
        <v>440</v>
      </c>
      <c r="B406" s="31"/>
      <c r="C406" s="31"/>
      <c r="D406" s="31"/>
      <c r="E406" s="31"/>
      <c r="F406" s="32"/>
      <c r="G406" s="9">
        <v>2033034</v>
      </c>
      <c r="H406" s="9">
        <v>15654.27</v>
      </c>
      <c r="I406" s="9">
        <v>177014.67</v>
      </c>
      <c r="J406" s="9">
        <v>1871673.6</v>
      </c>
      <c r="K406" s="9">
        <v>3146955.36</v>
      </c>
      <c r="L406" s="9">
        <v>1939282.76</v>
      </c>
      <c r="M406" s="9">
        <v>1939282.76</v>
      </c>
      <c r="N406" s="9">
        <v>1931223.27</v>
      </c>
      <c r="O406" s="9">
        <v>0</v>
      </c>
    </row>
    <row r="407" spans="1:15" ht="12.75">
      <c r="A407" s="38" t="s">
        <v>17</v>
      </c>
      <c r="B407" s="31"/>
      <c r="C407" s="31"/>
      <c r="D407" s="31"/>
      <c r="E407" s="31"/>
      <c r="F407" s="32"/>
      <c r="G407" s="10">
        <v>1225218</v>
      </c>
      <c r="H407" s="10">
        <v>2672.8</v>
      </c>
      <c r="I407" s="10">
        <v>0</v>
      </c>
      <c r="J407" s="10">
        <v>1227890.8</v>
      </c>
      <c r="K407" s="10">
        <v>2509275.29</v>
      </c>
      <c r="L407" s="10">
        <v>1336174.59</v>
      </c>
      <c r="M407" s="10">
        <v>1336174.59</v>
      </c>
      <c r="N407" s="10">
        <v>1336174.59</v>
      </c>
      <c r="O407" s="10">
        <v>0</v>
      </c>
    </row>
    <row r="408" spans="1:15" ht="12.75">
      <c r="A408" s="11"/>
      <c r="B408" s="35" t="s">
        <v>441</v>
      </c>
      <c r="C408" s="31"/>
      <c r="D408" s="31"/>
      <c r="E408" s="32"/>
      <c r="F408" s="12" t="s">
        <v>25</v>
      </c>
      <c r="G408" s="13">
        <v>143946</v>
      </c>
      <c r="H408" s="14">
        <v>0</v>
      </c>
      <c r="I408" s="14">
        <v>0</v>
      </c>
      <c r="J408" s="13">
        <v>143946</v>
      </c>
      <c r="K408" s="13">
        <v>287293.14</v>
      </c>
      <c r="L408" s="13">
        <v>144589.63</v>
      </c>
      <c r="M408" s="13">
        <v>144589.63</v>
      </c>
      <c r="N408" s="13">
        <v>144589.63</v>
      </c>
      <c r="O408" s="13">
        <v>0</v>
      </c>
    </row>
    <row r="409" spans="1:15" ht="12.75">
      <c r="A409" s="15"/>
      <c r="B409" s="36" t="s">
        <v>442</v>
      </c>
      <c r="C409" s="31"/>
      <c r="D409" s="31"/>
      <c r="E409" s="32"/>
      <c r="F409" s="16" t="s">
        <v>106</v>
      </c>
      <c r="G409" s="17">
        <v>144216</v>
      </c>
      <c r="H409" s="18">
        <v>0</v>
      </c>
      <c r="I409" s="18">
        <v>0</v>
      </c>
      <c r="J409" s="17">
        <v>144216</v>
      </c>
      <c r="K409" s="17">
        <v>288432</v>
      </c>
      <c r="L409" s="17">
        <v>181160.03</v>
      </c>
      <c r="M409" s="17">
        <v>181160.03</v>
      </c>
      <c r="N409" s="17">
        <v>181160.03</v>
      </c>
      <c r="O409" s="17">
        <v>0</v>
      </c>
    </row>
    <row r="410" spans="1:15" ht="12.75">
      <c r="A410" s="11"/>
      <c r="B410" s="35" t="s">
        <v>443</v>
      </c>
      <c r="C410" s="31"/>
      <c r="D410" s="31"/>
      <c r="E410" s="32"/>
      <c r="F410" s="12" t="s">
        <v>33</v>
      </c>
      <c r="G410" s="13">
        <v>9986</v>
      </c>
      <c r="H410" s="14">
        <v>0</v>
      </c>
      <c r="I410" s="14">
        <v>0</v>
      </c>
      <c r="J410" s="13">
        <v>9986</v>
      </c>
      <c r="K410" s="13">
        <v>19972</v>
      </c>
      <c r="L410" s="13">
        <v>10190.61</v>
      </c>
      <c r="M410" s="13">
        <v>10190.61</v>
      </c>
      <c r="N410" s="13">
        <v>10190.61</v>
      </c>
      <c r="O410" s="13">
        <v>0</v>
      </c>
    </row>
    <row r="411" spans="1:15" ht="12.75">
      <c r="A411" s="15"/>
      <c r="B411" s="36" t="s">
        <v>444</v>
      </c>
      <c r="C411" s="31"/>
      <c r="D411" s="31"/>
      <c r="E411" s="32"/>
      <c r="F411" s="16" t="s">
        <v>37</v>
      </c>
      <c r="G411" s="17">
        <v>32400</v>
      </c>
      <c r="H411" s="18">
        <v>0</v>
      </c>
      <c r="I411" s="18">
        <v>0</v>
      </c>
      <c r="J411" s="17">
        <v>32400</v>
      </c>
      <c r="K411" s="17">
        <v>64800</v>
      </c>
      <c r="L411" s="17">
        <v>21400</v>
      </c>
      <c r="M411" s="17">
        <v>21400</v>
      </c>
      <c r="N411" s="17">
        <v>21400</v>
      </c>
      <c r="O411" s="17">
        <v>0</v>
      </c>
    </row>
    <row r="412" spans="1:15" ht="12.75">
      <c r="A412" s="11"/>
      <c r="B412" s="35" t="s">
        <v>445</v>
      </c>
      <c r="C412" s="31"/>
      <c r="D412" s="31"/>
      <c r="E412" s="32"/>
      <c r="F412" s="12" t="s">
        <v>21</v>
      </c>
      <c r="G412" s="13">
        <v>67669</v>
      </c>
      <c r="H412" s="14">
        <v>0</v>
      </c>
      <c r="I412" s="14">
        <v>0</v>
      </c>
      <c r="J412" s="13">
        <v>67669</v>
      </c>
      <c r="K412" s="13">
        <v>127832.97</v>
      </c>
      <c r="L412" s="13">
        <v>76590.06</v>
      </c>
      <c r="M412" s="13">
        <v>76590.06</v>
      </c>
      <c r="N412" s="13">
        <v>76590.06</v>
      </c>
      <c r="O412" s="13">
        <v>0</v>
      </c>
    </row>
    <row r="413" spans="1:15" ht="12.75">
      <c r="A413" s="15"/>
      <c r="B413" s="36" t="s">
        <v>446</v>
      </c>
      <c r="C413" s="31"/>
      <c r="D413" s="31"/>
      <c r="E413" s="32"/>
      <c r="F413" s="16" t="s">
        <v>41</v>
      </c>
      <c r="G413" s="17">
        <v>30474</v>
      </c>
      <c r="H413" s="18">
        <v>0</v>
      </c>
      <c r="I413" s="18">
        <v>0</v>
      </c>
      <c r="J413" s="17">
        <v>30474</v>
      </c>
      <c r="K413" s="17">
        <v>60948</v>
      </c>
      <c r="L413" s="17">
        <v>33975.96</v>
      </c>
      <c r="M413" s="17">
        <v>33975.96</v>
      </c>
      <c r="N413" s="17">
        <v>33975.96</v>
      </c>
      <c r="O413" s="17">
        <v>0</v>
      </c>
    </row>
    <row r="414" spans="1:15" ht="12.75">
      <c r="A414" s="11"/>
      <c r="B414" s="35" t="s">
        <v>447</v>
      </c>
      <c r="C414" s="31"/>
      <c r="D414" s="31"/>
      <c r="E414" s="32"/>
      <c r="F414" s="12" t="s">
        <v>29</v>
      </c>
      <c r="G414" s="13">
        <v>0</v>
      </c>
      <c r="H414" s="14">
        <v>0</v>
      </c>
      <c r="I414" s="14">
        <v>0</v>
      </c>
      <c r="J414" s="13">
        <v>0</v>
      </c>
      <c r="K414" s="13">
        <v>80497</v>
      </c>
      <c r="L414" s="13">
        <v>0</v>
      </c>
      <c r="M414" s="13">
        <v>0</v>
      </c>
      <c r="N414" s="13">
        <v>0</v>
      </c>
      <c r="O414" s="13">
        <v>0</v>
      </c>
    </row>
    <row r="415" spans="1:15" ht="15">
      <c r="A415" s="15"/>
      <c r="B415" s="36" t="s">
        <v>448</v>
      </c>
      <c r="C415" s="31"/>
      <c r="D415" s="31"/>
      <c r="E415" s="32"/>
      <c r="F415" s="16" t="s">
        <v>27</v>
      </c>
      <c r="G415" s="17">
        <v>1422</v>
      </c>
      <c r="H415" s="18">
        <v>0</v>
      </c>
      <c r="I415" s="18">
        <v>0</v>
      </c>
      <c r="J415" s="17">
        <v>1422</v>
      </c>
      <c r="K415" s="17">
        <v>2844</v>
      </c>
      <c r="L415" s="17">
        <v>1587</v>
      </c>
      <c r="M415" s="17">
        <v>1587</v>
      </c>
      <c r="N415" s="17">
        <v>1587</v>
      </c>
      <c r="O415" s="17">
        <v>0</v>
      </c>
    </row>
    <row r="416" spans="1:15" ht="12.75">
      <c r="A416" s="11"/>
      <c r="B416" s="35" t="s">
        <v>449</v>
      </c>
      <c r="C416" s="31"/>
      <c r="D416" s="31"/>
      <c r="E416" s="32"/>
      <c r="F416" s="12" t="s">
        <v>19</v>
      </c>
      <c r="G416" s="13">
        <v>71181</v>
      </c>
      <c r="H416" s="14">
        <v>0</v>
      </c>
      <c r="I416" s="14">
        <v>0</v>
      </c>
      <c r="J416" s="13">
        <v>71181</v>
      </c>
      <c r="K416" s="13">
        <v>99025.5</v>
      </c>
      <c r="L416" s="13">
        <v>51090.41</v>
      </c>
      <c r="M416" s="13">
        <v>51090.41</v>
      </c>
      <c r="N416" s="13">
        <v>51090.41</v>
      </c>
      <c r="O416" s="13">
        <v>0</v>
      </c>
    </row>
    <row r="417" spans="1:15" ht="12.75">
      <c r="A417" s="15"/>
      <c r="B417" s="36" t="s">
        <v>450</v>
      </c>
      <c r="C417" s="31"/>
      <c r="D417" s="31"/>
      <c r="E417" s="32"/>
      <c r="F417" s="16" t="s">
        <v>39</v>
      </c>
      <c r="G417" s="17">
        <v>18783</v>
      </c>
      <c r="H417" s="18">
        <v>0</v>
      </c>
      <c r="I417" s="18">
        <v>0</v>
      </c>
      <c r="J417" s="17">
        <v>18783</v>
      </c>
      <c r="K417" s="17">
        <v>37566</v>
      </c>
      <c r="L417" s="17">
        <v>24481.87</v>
      </c>
      <c r="M417" s="17">
        <v>24481.87</v>
      </c>
      <c r="N417" s="17">
        <v>24481.87</v>
      </c>
      <c r="O417" s="17">
        <v>0</v>
      </c>
    </row>
    <row r="418" spans="1:15" ht="12.75">
      <c r="A418" s="11"/>
      <c r="B418" s="35" t="s">
        <v>451</v>
      </c>
      <c r="C418" s="31"/>
      <c r="D418" s="31"/>
      <c r="E418" s="32"/>
      <c r="F418" s="12" t="s">
        <v>452</v>
      </c>
      <c r="G418" s="13">
        <v>0</v>
      </c>
      <c r="H418" s="14">
        <v>2672.8</v>
      </c>
      <c r="I418" s="14">
        <v>0</v>
      </c>
      <c r="J418" s="13">
        <v>2672.8</v>
      </c>
      <c r="K418" s="13">
        <v>2672.8</v>
      </c>
      <c r="L418" s="13">
        <v>2672.8</v>
      </c>
      <c r="M418" s="13">
        <v>2672.8</v>
      </c>
      <c r="N418" s="13">
        <v>2672.8</v>
      </c>
      <c r="O418" s="13">
        <v>0</v>
      </c>
    </row>
    <row r="419" spans="1:15" ht="12.75">
      <c r="A419" s="15"/>
      <c r="B419" s="36" t="s">
        <v>453</v>
      </c>
      <c r="C419" s="31"/>
      <c r="D419" s="31"/>
      <c r="E419" s="32"/>
      <c r="F419" s="16" t="s">
        <v>29</v>
      </c>
      <c r="G419" s="17">
        <v>0</v>
      </c>
      <c r="H419" s="18">
        <v>0</v>
      </c>
      <c r="I419" s="18">
        <v>0</v>
      </c>
      <c r="J419" s="17">
        <v>0</v>
      </c>
      <c r="K419" s="17">
        <v>110953</v>
      </c>
      <c r="L419" s="17">
        <v>0</v>
      </c>
      <c r="M419" s="17">
        <v>0</v>
      </c>
      <c r="N419" s="17">
        <v>0</v>
      </c>
      <c r="O419" s="17">
        <v>0</v>
      </c>
    </row>
    <row r="420" spans="1:15" ht="12.75">
      <c r="A420" s="11"/>
      <c r="B420" s="35" t="s">
        <v>454</v>
      </c>
      <c r="C420" s="31"/>
      <c r="D420" s="31"/>
      <c r="E420" s="32"/>
      <c r="F420" s="12" t="s">
        <v>37</v>
      </c>
      <c r="G420" s="13">
        <v>24600</v>
      </c>
      <c r="H420" s="14">
        <v>0</v>
      </c>
      <c r="I420" s="14">
        <v>0</v>
      </c>
      <c r="J420" s="13">
        <v>24600</v>
      </c>
      <c r="K420" s="13">
        <v>49200</v>
      </c>
      <c r="L420" s="13">
        <v>19800</v>
      </c>
      <c r="M420" s="13">
        <v>19800</v>
      </c>
      <c r="N420" s="13">
        <v>19800</v>
      </c>
      <c r="O420" s="13">
        <v>0</v>
      </c>
    </row>
    <row r="421" spans="1:15" ht="12.75">
      <c r="A421" s="15"/>
      <c r="B421" s="36" t="s">
        <v>455</v>
      </c>
      <c r="C421" s="31"/>
      <c r="D421" s="31"/>
      <c r="E421" s="32"/>
      <c r="F421" s="16" t="s">
        <v>19</v>
      </c>
      <c r="G421" s="17">
        <v>67706</v>
      </c>
      <c r="H421" s="18">
        <v>0</v>
      </c>
      <c r="I421" s="18">
        <v>0</v>
      </c>
      <c r="J421" s="17">
        <v>67706</v>
      </c>
      <c r="K421" s="17">
        <v>103398.4</v>
      </c>
      <c r="L421" s="17">
        <v>25499.51</v>
      </c>
      <c r="M421" s="17">
        <v>25499.51</v>
      </c>
      <c r="N421" s="17">
        <v>25499.51</v>
      </c>
      <c r="O421" s="17">
        <v>0</v>
      </c>
    </row>
    <row r="422" spans="1:15" ht="12.75">
      <c r="A422" s="11"/>
      <c r="B422" s="35" t="s">
        <v>456</v>
      </c>
      <c r="C422" s="31"/>
      <c r="D422" s="31"/>
      <c r="E422" s="32"/>
      <c r="F422" s="12" t="s">
        <v>41</v>
      </c>
      <c r="G422" s="13">
        <v>44910</v>
      </c>
      <c r="H422" s="14">
        <v>0</v>
      </c>
      <c r="I422" s="14">
        <v>0</v>
      </c>
      <c r="J422" s="13">
        <v>44910</v>
      </c>
      <c r="K422" s="13">
        <v>89820</v>
      </c>
      <c r="L422" s="13">
        <v>50979.48</v>
      </c>
      <c r="M422" s="13">
        <v>50979.48</v>
      </c>
      <c r="N422" s="13">
        <v>50979.48</v>
      </c>
      <c r="O422" s="13">
        <v>0</v>
      </c>
    </row>
    <row r="423" spans="1:15" ht="12.75">
      <c r="A423" s="15"/>
      <c r="B423" s="36" t="s">
        <v>457</v>
      </c>
      <c r="C423" s="31"/>
      <c r="D423" s="31"/>
      <c r="E423" s="32"/>
      <c r="F423" s="16" t="s">
        <v>21</v>
      </c>
      <c r="G423" s="17">
        <v>93130</v>
      </c>
      <c r="H423" s="18">
        <v>0</v>
      </c>
      <c r="I423" s="18">
        <v>0</v>
      </c>
      <c r="J423" s="17">
        <v>93130</v>
      </c>
      <c r="K423" s="17">
        <v>173479.02</v>
      </c>
      <c r="L423" s="17">
        <v>108967.25</v>
      </c>
      <c r="M423" s="17">
        <v>108967.25</v>
      </c>
      <c r="N423" s="17">
        <v>108967.25</v>
      </c>
      <c r="O423" s="17">
        <v>0</v>
      </c>
    </row>
    <row r="424" spans="1:15" ht="15">
      <c r="A424" s="11"/>
      <c r="B424" s="35" t="s">
        <v>458</v>
      </c>
      <c r="C424" s="31"/>
      <c r="D424" s="31"/>
      <c r="E424" s="32"/>
      <c r="F424" s="12" t="s">
        <v>23</v>
      </c>
      <c r="G424" s="13">
        <v>16000</v>
      </c>
      <c r="H424" s="14">
        <v>0</v>
      </c>
      <c r="I424" s="14">
        <v>0</v>
      </c>
      <c r="J424" s="13">
        <v>16000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</row>
    <row r="425" spans="1:15" ht="12.75">
      <c r="A425" s="15"/>
      <c r="B425" s="36" t="s">
        <v>459</v>
      </c>
      <c r="C425" s="31"/>
      <c r="D425" s="31"/>
      <c r="E425" s="32"/>
      <c r="F425" s="16" t="s">
        <v>25</v>
      </c>
      <c r="G425" s="17">
        <v>314988</v>
      </c>
      <c r="H425" s="18">
        <v>0</v>
      </c>
      <c r="I425" s="18">
        <v>0</v>
      </c>
      <c r="J425" s="17">
        <v>314988</v>
      </c>
      <c r="K425" s="17">
        <v>622927.46</v>
      </c>
      <c r="L425" s="17">
        <v>422167.06</v>
      </c>
      <c r="M425" s="17">
        <v>422167.06</v>
      </c>
      <c r="N425" s="17">
        <v>422167.06</v>
      </c>
      <c r="O425" s="17">
        <v>0</v>
      </c>
    </row>
    <row r="426" spans="1:15" ht="12.75">
      <c r="A426" s="11"/>
      <c r="B426" s="35" t="s">
        <v>460</v>
      </c>
      <c r="C426" s="31"/>
      <c r="D426" s="31"/>
      <c r="E426" s="32"/>
      <c r="F426" s="12" t="s">
        <v>33</v>
      </c>
      <c r="G426" s="13">
        <v>13034</v>
      </c>
      <c r="H426" s="14">
        <v>0</v>
      </c>
      <c r="I426" s="14">
        <v>0</v>
      </c>
      <c r="J426" s="13">
        <v>13034</v>
      </c>
      <c r="K426" s="13">
        <v>26068</v>
      </c>
      <c r="L426" s="13">
        <v>9707.84</v>
      </c>
      <c r="M426" s="13">
        <v>9707.84</v>
      </c>
      <c r="N426" s="13">
        <v>9707.84</v>
      </c>
      <c r="O426" s="13">
        <v>0</v>
      </c>
    </row>
    <row r="427" spans="1:15" ht="12.75">
      <c r="A427" s="15"/>
      <c r="B427" s="36" t="s">
        <v>461</v>
      </c>
      <c r="C427" s="31"/>
      <c r="D427" s="31"/>
      <c r="E427" s="32"/>
      <c r="F427" s="16" t="s">
        <v>106</v>
      </c>
      <c r="G427" s="17">
        <v>102588</v>
      </c>
      <c r="H427" s="18">
        <v>0</v>
      </c>
      <c r="I427" s="18">
        <v>0</v>
      </c>
      <c r="J427" s="17">
        <v>102588</v>
      </c>
      <c r="K427" s="17">
        <v>205176</v>
      </c>
      <c r="L427" s="17">
        <v>116024.27</v>
      </c>
      <c r="M427" s="17">
        <v>116024.27</v>
      </c>
      <c r="N427" s="17">
        <v>116024.27</v>
      </c>
      <c r="O427" s="17">
        <v>0</v>
      </c>
    </row>
    <row r="428" spans="1:15" ht="15">
      <c r="A428" s="11"/>
      <c r="B428" s="35" t="s">
        <v>462</v>
      </c>
      <c r="C428" s="31"/>
      <c r="D428" s="31"/>
      <c r="E428" s="32"/>
      <c r="F428" s="12" t="s">
        <v>27</v>
      </c>
      <c r="G428" s="13">
        <v>1632</v>
      </c>
      <c r="H428" s="14">
        <v>0</v>
      </c>
      <c r="I428" s="14">
        <v>0</v>
      </c>
      <c r="J428" s="13">
        <v>1632</v>
      </c>
      <c r="K428" s="13">
        <v>3264</v>
      </c>
      <c r="L428" s="13">
        <v>1632</v>
      </c>
      <c r="M428" s="13">
        <v>1632</v>
      </c>
      <c r="N428" s="13">
        <v>1632</v>
      </c>
      <c r="O428" s="13">
        <v>0</v>
      </c>
    </row>
    <row r="429" spans="1:15" ht="12.75">
      <c r="A429" s="15"/>
      <c r="B429" s="36" t="s">
        <v>463</v>
      </c>
      <c r="C429" s="31"/>
      <c r="D429" s="31"/>
      <c r="E429" s="32"/>
      <c r="F429" s="16" t="s">
        <v>39</v>
      </c>
      <c r="G429" s="17">
        <v>26553</v>
      </c>
      <c r="H429" s="18">
        <v>0</v>
      </c>
      <c r="I429" s="18">
        <v>0</v>
      </c>
      <c r="J429" s="17">
        <v>26553</v>
      </c>
      <c r="K429" s="17">
        <v>53106</v>
      </c>
      <c r="L429" s="17">
        <v>33658.81</v>
      </c>
      <c r="M429" s="17">
        <v>33658.81</v>
      </c>
      <c r="N429" s="17">
        <v>33658.81</v>
      </c>
      <c r="O429" s="17">
        <v>0</v>
      </c>
    </row>
    <row r="430" spans="1:15" ht="12.75">
      <c r="A430" s="38" t="s">
        <v>187</v>
      </c>
      <c r="B430" s="31"/>
      <c r="C430" s="31"/>
      <c r="D430" s="31"/>
      <c r="E430" s="31"/>
      <c r="F430" s="32"/>
      <c r="G430" s="10">
        <v>32000</v>
      </c>
      <c r="H430" s="10">
        <v>1718.15</v>
      </c>
      <c r="I430" s="10">
        <v>13347.45</v>
      </c>
      <c r="J430" s="10">
        <v>20370.7</v>
      </c>
      <c r="K430" s="10">
        <v>20370.7</v>
      </c>
      <c r="L430" s="10">
        <v>20370.7</v>
      </c>
      <c r="M430" s="10">
        <v>20370.7</v>
      </c>
      <c r="N430" s="10">
        <v>20370.7</v>
      </c>
      <c r="O430" s="10">
        <v>0</v>
      </c>
    </row>
    <row r="431" spans="1:15" ht="12.75">
      <c r="A431" s="11"/>
      <c r="B431" s="35" t="s">
        <v>464</v>
      </c>
      <c r="C431" s="31"/>
      <c r="D431" s="31"/>
      <c r="E431" s="32"/>
      <c r="F431" s="12" t="s">
        <v>289</v>
      </c>
      <c r="G431" s="13">
        <v>32000</v>
      </c>
      <c r="H431" s="14">
        <v>1718.15</v>
      </c>
      <c r="I431" s="14">
        <v>13347.45</v>
      </c>
      <c r="J431" s="13">
        <v>20370.7</v>
      </c>
      <c r="K431" s="13">
        <v>20370.7</v>
      </c>
      <c r="L431" s="13">
        <v>20370.7</v>
      </c>
      <c r="M431" s="13">
        <v>20370.7</v>
      </c>
      <c r="N431" s="13">
        <v>20370.7</v>
      </c>
      <c r="O431" s="13">
        <v>0</v>
      </c>
    </row>
    <row r="432" spans="1:15" ht="12.75">
      <c r="A432" s="38" t="s">
        <v>43</v>
      </c>
      <c r="B432" s="31"/>
      <c r="C432" s="31"/>
      <c r="D432" s="31"/>
      <c r="E432" s="31"/>
      <c r="F432" s="32"/>
      <c r="G432" s="10">
        <v>762168</v>
      </c>
      <c r="H432" s="10">
        <v>11263.32</v>
      </c>
      <c r="I432" s="10">
        <v>163667.22</v>
      </c>
      <c r="J432" s="10">
        <v>609764.1</v>
      </c>
      <c r="K432" s="10">
        <v>603661.37</v>
      </c>
      <c r="L432" s="10">
        <v>580837.47</v>
      </c>
      <c r="M432" s="10">
        <v>580837.47</v>
      </c>
      <c r="N432" s="10">
        <v>572777.98</v>
      </c>
      <c r="O432" s="10">
        <v>0</v>
      </c>
    </row>
    <row r="433" spans="1:15" ht="12.75">
      <c r="A433" s="15"/>
      <c r="B433" s="36" t="s">
        <v>465</v>
      </c>
      <c r="C433" s="31"/>
      <c r="D433" s="31"/>
      <c r="E433" s="32"/>
      <c r="F433" s="16" t="s">
        <v>92</v>
      </c>
      <c r="G433" s="17">
        <v>3000</v>
      </c>
      <c r="H433" s="18">
        <v>0</v>
      </c>
      <c r="I433" s="18">
        <v>3000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</row>
    <row r="434" spans="1:15" ht="15">
      <c r="A434" s="11"/>
      <c r="B434" s="35" t="s">
        <v>466</v>
      </c>
      <c r="C434" s="31"/>
      <c r="D434" s="31"/>
      <c r="E434" s="32"/>
      <c r="F434" s="12" t="s">
        <v>53</v>
      </c>
      <c r="G434" s="13">
        <v>3174</v>
      </c>
      <c r="H434" s="14">
        <v>0</v>
      </c>
      <c r="I434" s="14">
        <v>0</v>
      </c>
      <c r="J434" s="13">
        <v>3174</v>
      </c>
      <c r="K434" s="13">
        <v>6348</v>
      </c>
      <c r="L434" s="13">
        <v>3695.59</v>
      </c>
      <c r="M434" s="13">
        <v>3695.59</v>
      </c>
      <c r="N434" s="13">
        <v>2758.64</v>
      </c>
      <c r="O434" s="13">
        <v>0</v>
      </c>
    </row>
    <row r="435" spans="1:15" ht="12.75">
      <c r="A435" s="15"/>
      <c r="B435" s="36" t="s">
        <v>467</v>
      </c>
      <c r="C435" s="31"/>
      <c r="D435" s="31"/>
      <c r="E435" s="32"/>
      <c r="F435" s="16" t="s">
        <v>55</v>
      </c>
      <c r="G435" s="17">
        <v>9612</v>
      </c>
      <c r="H435" s="18">
        <v>0</v>
      </c>
      <c r="I435" s="18">
        <v>0</v>
      </c>
      <c r="J435" s="17">
        <v>9612</v>
      </c>
      <c r="K435" s="17">
        <v>19224</v>
      </c>
      <c r="L435" s="17">
        <v>11198.77</v>
      </c>
      <c r="M435" s="17">
        <v>11198.77</v>
      </c>
      <c r="N435" s="17">
        <v>8359.53</v>
      </c>
      <c r="O435" s="17">
        <v>0</v>
      </c>
    </row>
    <row r="436" spans="1:15" ht="12.75">
      <c r="A436" s="11"/>
      <c r="B436" s="35" t="s">
        <v>468</v>
      </c>
      <c r="C436" s="31"/>
      <c r="D436" s="31"/>
      <c r="E436" s="32"/>
      <c r="F436" s="12" t="s">
        <v>73</v>
      </c>
      <c r="G436" s="13">
        <v>345300</v>
      </c>
      <c r="H436" s="14">
        <v>0</v>
      </c>
      <c r="I436" s="14">
        <v>88625.7</v>
      </c>
      <c r="J436" s="13">
        <v>256674.3</v>
      </c>
      <c r="K436" s="13">
        <v>222529</v>
      </c>
      <c r="L436" s="13">
        <v>222529</v>
      </c>
      <c r="M436" s="13">
        <v>222529</v>
      </c>
      <c r="N436" s="13">
        <v>222529</v>
      </c>
      <c r="O436" s="13">
        <v>0</v>
      </c>
    </row>
    <row r="437" spans="1:15" ht="12.75">
      <c r="A437" s="15"/>
      <c r="B437" s="36" t="s">
        <v>469</v>
      </c>
      <c r="C437" s="31"/>
      <c r="D437" s="31"/>
      <c r="E437" s="32"/>
      <c r="F437" s="16" t="s">
        <v>47</v>
      </c>
      <c r="G437" s="17">
        <v>6000</v>
      </c>
      <c r="H437" s="18">
        <v>0</v>
      </c>
      <c r="I437" s="18">
        <v>5665</v>
      </c>
      <c r="J437" s="17">
        <v>335</v>
      </c>
      <c r="K437" s="17">
        <v>335</v>
      </c>
      <c r="L437" s="17">
        <v>335</v>
      </c>
      <c r="M437" s="17">
        <v>335</v>
      </c>
      <c r="N437" s="17">
        <v>335</v>
      </c>
      <c r="O437" s="17">
        <v>0</v>
      </c>
    </row>
    <row r="438" spans="1:15" ht="12.75">
      <c r="A438" s="11"/>
      <c r="B438" s="35" t="s">
        <v>470</v>
      </c>
      <c r="C438" s="31"/>
      <c r="D438" s="31"/>
      <c r="E438" s="32"/>
      <c r="F438" s="12" t="s">
        <v>111</v>
      </c>
      <c r="G438" s="13">
        <v>205500</v>
      </c>
      <c r="H438" s="14">
        <v>0</v>
      </c>
      <c r="I438" s="14">
        <v>0</v>
      </c>
      <c r="J438" s="13">
        <v>205500</v>
      </c>
      <c r="K438" s="13">
        <v>203700</v>
      </c>
      <c r="L438" s="13">
        <v>203700</v>
      </c>
      <c r="M438" s="13">
        <v>203700</v>
      </c>
      <c r="N438" s="13">
        <v>203700</v>
      </c>
      <c r="O438" s="13">
        <v>0</v>
      </c>
    </row>
    <row r="439" spans="1:15" ht="15">
      <c r="A439" s="15"/>
      <c r="B439" s="36" t="s">
        <v>471</v>
      </c>
      <c r="C439" s="31"/>
      <c r="D439" s="31"/>
      <c r="E439" s="32"/>
      <c r="F439" s="16" t="s">
        <v>472</v>
      </c>
      <c r="G439" s="17">
        <v>90000</v>
      </c>
      <c r="H439" s="18">
        <v>11263.32</v>
      </c>
      <c r="I439" s="18">
        <v>0</v>
      </c>
      <c r="J439" s="17">
        <v>101263.32</v>
      </c>
      <c r="K439" s="17">
        <v>100679.89</v>
      </c>
      <c r="L439" s="17">
        <v>100679.89</v>
      </c>
      <c r="M439" s="17">
        <v>100679.89</v>
      </c>
      <c r="N439" s="17">
        <v>100679.89</v>
      </c>
      <c r="O439" s="17">
        <v>0</v>
      </c>
    </row>
    <row r="440" spans="1:15" ht="15">
      <c r="A440" s="11"/>
      <c r="B440" s="35" t="s">
        <v>473</v>
      </c>
      <c r="C440" s="31"/>
      <c r="D440" s="31"/>
      <c r="E440" s="32"/>
      <c r="F440" s="12" t="s">
        <v>172</v>
      </c>
      <c r="G440" s="13">
        <v>60000</v>
      </c>
      <c r="H440" s="14">
        <v>0</v>
      </c>
      <c r="I440" s="14">
        <v>44780</v>
      </c>
      <c r="J440" s="13">
        <v>15220</v>
      </c>
      <c r="K440" s="13">
        <v>15220</v>
      </c>
      <c r="L440" s="13">
        <v>15220</v>
      </c>
      <c r="M440" s="13">
        <v>15220</v>
      </c>
      <c r="N440" s="13">
        <v>15220</v>
      </c>
      <c r="O440" s="13">
        <v>0</v>
      </c>
    </row>
    <row r="441" spans="1:15" ht="12.75">
      <c r="A441" s="15"/>
      <c r="B441" s="36" t="s">
        <v>474</v>
      </c>
      <c r="C441" s="31"/>
      <c r="D441" s="31"/>
      <c r="E441" s="32"/>
      <c r="F441" s="16" t="s">
        <v>323</v>
      </c>
      <c r="G441" s="17">
        <v>21942</v>
      </c>
      <c r="H441" s="18">
        <v>0</v>
      </c>
      <c r="I441" s="18">
        <v>21596.52</v>
      </c>
      <c r="J441" s="17">
        <v>345.48</v>
      </c>
      <c r="K441" s="17">
        <v>345.48</v>
      </c>
      <c r="L441" s="17">
        <v>345.48</v>
      </c>
      <c r="M441" s="17">
        <v>345.48</v>
      </c>
      <c r="N441" s="17">
        <v>345.48</v>
      </c>
      <c r="O441" s="17">
        <v>0</v>
      </c>
    </row>
    <row r="442" spans="1:15" ht="12.75">
      <c r="A442" s="11"/>
      <c r="B442" s="35" t="s">
        <v>475</v>
      </c>
      <c r="C442" s="31"/>
      <c r="D442" s="31"/>
      <c r="E442" s="32"/>
      <c r="F442" s="12" t="s">
        <v>55</v>
      </c>
      <c r="G442" s="13">
        <v>13260</v>
      </c>
      <c r="H442" s="14">
        <v>0</v>
      </c>
      <c r="I442" s="14">
        <v>0</v>
      </c>
      <c r="J442" s="13">
        <v>13260</v>
      </c>
      <c r="K442" s="13">
        <v>26520</v>
      </c>
      <c r="L442" s="13">
        <v>17393.78</v>
      </c>
      <c r="M442" s="13">
        <v>17393.78</v>
      </c>
      <c r="N442" s="13">
        <v>14173.27</v>
      </c>
      <c r="O442" s="13">
        <v>0</v>
      </c>
    </row>
    <row r="443" spans="1:15" ht="15">
      <c r="A443" s="15"/>
      <c r="B443" s="36" t="s">
        <v>476</v>
      </c>
      <c r="C443" s="31"/>
      <c r="D443" s="31"/>
      <c r="E443" s="32"/>
      <c r="F443" s="16" t="s">
        <v>53</v>
      </c>
      <c r="G443" s="17">
        <v>4380</v>
      </c>
      <c r="H443" s="18">
        <v>0</v>
      </c>
      <c r="I443" s="18">
        <v>0</v>
      </c>
      <c r="J443" s="17">
        <v>4380</v>
      </c>
      <c r="K443" s="17">
        <v>8760</v>
      </c>
      <c r="L443" s="17">
        <v>5739.96</v>
      </c>
      <c r="M443" s="17">
        <v>5739.96</v>
      </c>
      <c r="N443" s="17">
        <v>4677.17</v>
      </c>
      <c r="O443" s="17">
        <v>0</v>
      </c>
    </row>
    <row r="444" spans="1:15" ht="12.75">
      <c r="A444" s="38" t="s">
        <v>56</v>
      </c>
      <c r="B444" s="31"/>
      <c r="C444" s="31"/>
      <c r="D444" s="31"/>
      <c r="E444" s="31"/>
      <c r="F444" s="32"/>
      <c r="G444" s="10">
        <v>13648</v>
      </c>
      <c r="H444" s="10">
        <v>0</v>
      </c>
      <c r="I444" s="10">
        <v>0</v>
      </c>
      <c r="J444" s="10">
        <v>13648</v>
      </c>
      <c r="K444" s="10">
        <v>13648</v>
      </c>
      <c r="L444" s="10">
        <v>1900</v>
      </c>
      <c r="M444" s="10">
        <v>1900</v>
      </c>
      <c r="N444" s="10">
        <v>1900</v>
      </c>
      <c r="O444" s="10">
        <v>0</v>
      </c>
    </row>
    <row r="445" spans="1:15" ht="12.75">
      <c r="A445" s="11"/>
      <c r="B445" s="35" t="s">
        <v>477</v>
      </c>
      <c r="C445" s="31"/>
      <c r="D445" s="31"/>
      <c r="E445" s="32"/>
      <c r="F445" s="12" t="s">
        <v>60</v>
      </c>
      <c r="G445" s="13">
        <v>6436</v>
      </c>
      <c r="H445" s="14">
        <v>0</v>
      </c>
      <c r="I445" s="14">
        <v>0</v>
      </c>
      <c r="J445" s="13">
        <v>6436</v>
      </c>
      <c r="K445" s="13">
        <v>6436</v>
      </c>
      <c r="L445" s="13">
        <v>0</v>
      </c>
      <c r="M445" s="13">
        <v>0</v>
      </c>
      <c r="N445" s="13">
        <v>0</v>
      </c>
      <c r="O445" s="13">
        <v>0</v>
      </c>
    </row>
    <row r="446" spans="1:15" ht="12.75">
      <c r="A446" s="15"/>
      <c r="B446" s="36" t="s">
        <v>478</v>
      </c>
      <c r="C446" s="31"/>
      <c r="D446" s="31"/>
      <c r="E446" s="32"/>
      <c r="F446" s="16" t="s">
        <v>60</v>
      </c>
      <c r="G446" s="17">
        <v>7212</v>
      </c>
      <c r="H446" s="18">
        <v>0</v>
      </c>
      <c r="I446" s="18">
        <v>0</v>
      </c>
      <c r="J446" s="17">
        <v>7212</v>
      </c>
      <c r="K446" s="17">
        <v>7212</v>
      </c>
      <c r="L446" s="17">
        <v>1900</v>
      </c>
      <c r="M446" s="17">
        <v>1900</v>
      </c>
      <c r="N446" s="17">
        <v>1900</v>
      </c>
      <c r="O446" s="17">
        <v>0</v>
      </c>
    </row>
    <row r="447" spans="1:15" ht="12.75">
      <c r="A447" s="37" t="s">
        <v>479</v>
      </c>
      <c r="B447" s="31"/>
      <c r="C447" s="31"/>
      <c r="D447" s="31"/>
      <c r="E447" s="31"/>
      <c r="F447" s="32"/>
      <c r="G447" s="9">
        <v>956706</v>
      </c>
      <c r="H447" s="9">
        <v>31631</v>
      </c>
      <c r="I447" s="9">
        <v>9055.71</v>
      </c>
      <c r="J447" s="9">
        <v>979281.29</v>
      </c>
      <c r="K447" s="9">
        <v>1979413.83</v>
      </c>
      <c r="L447" s="9">
        <v>1171407.01</v>
      </c>
      <c r="M447" s="9">
        <v>1171407.01</v>
      </c>
      <c r="N447" s="9">
        <v>1165518.34</v>
      </c>
      <c r="O447" s="9">
        <v>0</v>
      </c>
    </row>
    <row r="448" spans="1:15" ht="12.75">
      <c r="A448" s="38" t="s">
        <v>17</v>
      </c>
      <c r="B448" s="31"/>
      <c r="C448" s="31"/>
      <c r="D448" s="31"/>
      <c r="E448" s="31"/>
      <c r="F448" s="32"/>
      <c r="G448" s="10">
        <v>914038</v>
      </c>
      <c r="H448" s="10">
        <v>0</v>
      </c>
      <c r="I448" s="10">
        <v>0</v>
      </c>
      <c r="J448" s="10">
        <v>914038</v>
      </c>
      <c r="K448" s="10">
        <v>1889720.54</v>
      </c>
      <c r="L448" s="10">
        <v>1102919.7</v>
      </c>
      <c r="M448" s="10">
        <v>1102919.7</v>
      </c>
      <c r="N448" s="10">
        <v>1102919.7</v>
      </c>
      <c r="O448" s="10">
        <v>0</v>
      </c>
    </row>
    <row r="449" spans="1:15" ht="12.75">
      <c r="A449" s="11"/>
      <c r="B449" s="35" t="s">
        <v>480</v>
      </c>
      <c r="C449" s="31"/>
      <c r="D449" s="31"/>
      <c r="E449" s="32"/>
      <c r="F449" s="12" t="s">
        <v>21</v>
      </c>
      <c r="G449" s="13">
        <v>63155</v>
      </c>
      <c r="H449" s="14">
        <v>0</v>
      </c>
      <c r="I449" s="14">
        <v>0</v>
      </c>
      <c r="J449" s="13">
        <v>63155</v>
      </c>
      <c r="K449" s="13">
        <v>115537.66</v>
      </c>
      <c r="L449" s="13">
        <v>94622.07</v>
      </c>
      <c r="M449" s="13">
        <v>94622.07</v>
      </c>
      <c r="N449" s="13">
        <v>94622.07</v>
      </c>
      <c r="O449" s="13">
        <v>0</v>
      </c>
    </row>
    <row r="450" spans="1:15" ht="12.75">
      <c r="A450" s="15"/>
      <c r="B450" s="36" t="s">
        <v>481</v>
      </c>
      <c r="C450" s="31"/>
      <c r="D450" s="31"/>
      <c r="E450" s="32"/>
      <c r="F450" s="16" t="s">
        <v>41</v>
      </c>
      <c r="G450" s="17">
        <v>35916</v>
      </c>
      <c r="H450" s="18">
        <v>0</v>
      </c>
      <c r="I450" s="18">
        <v>0</v>
      </c>
      <c r="J450" s="17">
        <v>35916</v>
      </c>
      <c r="K450" s="17">
        <v>71832</v>
      </c>
      <c r="L450" s="17">
        <v>64962.6</v>
      </c>
      <c r="M450" s="17">
        <v>64962.6</v>
      </c>
      <c r="N450" s="17">
        <v>64962.6</v>
      </c>
      <c r="O450" s="17">
        <v>0</v>
      </c>
    </row>
    <row r="451" spans="1:15" ht="15">
      <c r="A451" s="11"/>
      <c r="B451" s="35" t="s">
        <v>482</v>
      </c>
      <c r="C451" s="31"/>
      <c r="D451" s="31"/>
      <c r="E451" s="32"/>
      <c r="F451" s="12" t="s">
        <v>23</v>
      </c>
      <c r="G451" s="13">
        <v>16000</v>
      </c>
      <c r="H451" s="14">
        <v>0</v>
      </c>
      <c r="I451" s="14">
        <v>0</v>
      </c>
      <c r="J451" s="13">
        <v>16000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</row>
    <row r="452" spans="1:15" ht="12.75">
      <c r="A452" s="15"/>
      <c r="B452" s="36" t="s">
        <v>483</v>
      </c>
      <c r="C452" s="31"/>
      <c r="D452" s="31"/>
      <c r="E452" s="32"/>
      <c r="F452" s="16" t="s">
        <v>25</v>
      </c>
      <c r="G452" s="17">
        <v>298944</v>
      </c>
      <c r="H452" s="18">
        <v>0</v>
      </c>
      <c r="I452" s="18">
        <v>0</v>
      </c>
      <c r="J452" s="17">
        <v>298944</v>
      </c>
      <c r="K452" s="17">
        <v>595289.93</v>
      </c>
      <c r="L452" s="17">
        <v>516572.88</v>
      </c>
      <c r="M452" s="17">
        <v>516572.88</v>
      </c>
      <c r="N452" s="17">
        <v>516572.88</v>
      </c>
      <c r="O452" s="17">
        <v>0</v>
      </c>
    </row>
    <row r="453" spans="1:15" ht="12.75">
      <c r="A453" s="11"/>
      <c r="B453" s="35" t="s">
        <v>484</v>
      </c>
      <c r="C453" s="31"/>
      <c r="D453" s="31"/>
      <c r="E453" s="32"/>
      <c r="F453" s="12" t="s">
        <v>33</v>
      </c>
      <c r="G453" s="13">
        <v>7747</v>
      </c>
      <c r="H453" s="14">
        <v>0</v>
      </c>
      <c r="I453" s="14">
        <v>0</v>
      </c>
      <c r="J453" s="13">
        <v>7747</v>
      </c>
      <c r="K453" s="13">
        <v>15494</v>
      </c>
      <c r="L453" s="13">
        <v>8650.07</v>
      </c>
      <c r="M453" s="13">
        <v>8650.07</v>
      </c>
      <c r="N453" s="13">
        <v>8650.07</v>
      </c>
      <c r="O453" s="13">
        <v>0</v>
      </c>
    </row>
    <row r="454" spans="1:15" ht="12.75">
      <c r="A454" s="15"/>
      <c r="B454" s="36" t="s">
        <v>485</v>
      </c>
      <c r="C454" s="31"/>
      <c r="D454" s="31"/>
      <c r="E454" s="32"/>
      <c r="F454" s="16" t="s">
        <v>29</v>
      </c>
      <c r="G454" s="17">
        <v>0</v>
      </c>
      <c r="H454" s="18">
        <v>0</v>
      </c>
      <c r="I454" s="18">
        <v>0</v>
      </c>
      <c r="J454" s="17">
        <v>0</v>
      </c>
      <c r="K454" s="17">
        <v>81635</v>
      </c>
      <c r="L454" s="17">
        <v>0</v>
      </c>
      <c r="M454" s="17">
        <v>0</v>
      </c>
      <c r="N454" s="17">
        <v>0</v>
      </c>
      <c r="O454" s="17">
        <v>0</v>
      </c>
    </row>
    <row r="455" spans="1:15" ht="12.75">
      <c r="A455" s="11"/>
      <c r="B455" s="35" t="s">
        <v>486</v>
      </c>
      <c r="C455" s="31"/>
      <c r="D455" s="31"/>
      <c r="E455" s="32"/>
      <c r="F455" s="12" t="s">
        <v>37</v>
      </c>
      <c r="G455" s="13">
        <v>27600</v>
      </c>
      <c r="H455" s="14">
        <v>0</v>
      </c>
      <c r="I455" s="14">
        <v>0</v>
      </c>
      <c r="J455" s="13">
        <v>27600</v>
      </c>
      <c r="K455" s="13">
        <v>55200</v>
      </c>
      <c r="L455" s="13">
        <v>37800</v>
      </c>
      <c r="M455" s="13">
        <v>37800</v>
      </c>
      <c r="N455" s="13">
        <v>37800</v>
      </c>
      <c r="O455" s="13">
        <v>0</v>
      </c>
    </row>
    <row r="456" spans="1:15" ht="12.75">
      <c r="A456" s="15"/>
      <c r="B456" s="36" t="s">
        <v>487</v>
      </c>
      <c r="C456" s="31"/>
      <c r="D456" s="31"/>
      <c r="E456" s="32"/>
      <c r="F456" s="16" t="s">
        <v>19</v>
      </c>
      <c r="G456" s="17">
        <v>15026</v>
      </c>
      <c r="H456" s="18">
        <v>0</v>
      </c>
      <c r="I456" s="18">
        <v>0</v>
      </c>
      <c r="J456" s="17">
        <v>15026</v>
      </c>
      <c r="K456" s="17">
        <v>20546.4</v>
      </c>
      <c r="L456" s="17">
        <v>2300</v>
      </c>
      <c r="M456" s="17">
        <v>2300</v>
      </c>
      <c r="N456" s="17">
        <v>2300</v>
      </c>
      <c r="O456" s="17">
        <v>0</v>
      </c>
    </row>
    <row r="457" spans="1:15" ht="12.75">
      <c r="A457" s="11"/>
      <c r="B457" s="35" t="s">
        <v>488</v>
      </c>
      <c r="C457" s="31"/>
      <c r="D457" s="31"/>
      <c r="E457" s="32"/>
      <c r="F457" s="12" t="s">
        <v>39</v>
      </c>
      <c r="G457" s="13">
        <v>19152</v>
      </c>
      <c r="H457" s="14">
        <v>0</v>
      </c>
      <c r="I457" s="14">
        <v>0</v>
      </c>
      <c r="J457" s="13">
        <v>19152</v>
      </c>
      <c r="K457" s="13">
        <v>38304</v>
      </c>
      <c r="L457" s="13">
        <v>32111.23</v>
      </c>
      <c r="M457" s="13">
        <v>32111.23</v>
      </c>
      <c r="N457" s="13">
        <v>32111.23</v>
      </c>
      <c r="O457" s="13">
        <v>0</v>
      </c>
    </row>
    <row r="458" spans="1:15" ht="12.75">
      <c r="A458" s="15"/>
      <c r="B458" s="36" t="s">
        <v>489</v>
      </c>
      <c r="C458" s="31"/>
      <c r="D458" s="31"/>
      <c r="E458" s="32"/>
      <c r="F458" s="16" t="s">
        <v>29</v>
      </c>
      <c r="G458" s="17">
        <v>0</v>
      </c>
      <c r="H458" s="18">
        <v>0</v>
      </c>
      <c r="I458" s="18">
        <v>0</v>
      </c>
      <c r="J458" s="17">
        <v>0</v>
      </c>
      <c r="K458" s="17">
        <v>49872</v>
      </c>
      <c r="L458" s="17">
        <v>0</v>
      </c>
      <c r="M458" s="17">
        <v>0</v>
      </c>
      <c r="N458" s="17">
        <v>0</v>
      </c>
      <c r="O458" s="17">
        <v>0</v>
      </c>
    </row>
    <row r="459" spans="1:15" ht="12.75">
      <c r="A459" s="11"/>
      <c r="B459" s="35" t="s">
        <v>490</v>
      </c>
      <c r="C459" s="31"/>
      <c r="D459" s="31"/>
      <c r="E459" s="32"/>
      <c r="F459" s="12" t="s">
        <v>19</v>
      </c>
      <c r="G459" s="13">
        <v>21612</v>
      </c>
      <c r="H459" s="14">
        <v>0</v>
      </c>
      <c r="I459" s="14">
        <v>0</v>
      </c>
      <c r="J459" s="13">
        <v>21612</v>
      </c>
      <c r="K459" s="13">
        <v>32076.8</v>
      </c>
      <c r="L459" s="13">
        <v>900</v>
      </c>
      <c r="M459" s="13">
        <v>900</v>
      </c>
      <c r="N459" s="13">
        <v>900</v>
      </c>
      <c r="O459" s="13">
        <v>0</v>
      </c>
    </row>
    <row r="460" spans="1:15" ht="12.75">
      <c r="A460" s="15"/>
      <c r="B460" s="36" t="s">
        <v>491</v>
      </c>
      <c r="C460" s="31"/>
      <c r="D460" s="31"/>
      <c r="E460" s="32"/>
      <c r="F460" s="16" t="s">
        <v>41</v>
      </c>
      <c r="G460" s="17">
        <v>12438</v>
      </c>
      <c r="H460" s="18">
        <v>0</v>
      </c>
      <c r="I460" s="18">
        <v>0</v>
      </c>
      <c r="J460" s="17">
        <v>12438</v>
      </c>
      <c r="K460" s="17">
        <v>24876</v>
      </c>
      <c r="L460" s="17">
        <v>12214.56</v>
      </c>
      <c r="M460" s="17">
        <v>12214.56</v>
      </c>
      <c r="N460" s="17">
        <v>12214.56</v>
      </c>
      <c r="O460" s="17">
        <v>0</v>
      </c>
    </row>
    <row r="461" spans="1:15" ht="12.75">
      <c r="A461" s="11"/>
      <c r="B461" s="35" t="s">
        <v>492</v>
      </c>
      <c r="C461" s="31"/>
      <c r="D461" s="31"/>
      <c r="E461" s="32"/>
      <c r="F461" s="12" t="s">
        <v>39</v>
      </c>
      <c r="G461" s="13">
        <v>10335</v>
      </c>
      <c r="H461" s="14">
        <v>0</v>
      </c>
      <c r="I461" s="14">
        <v>0</v>
      </c>
      <c r="J461" s="13">
        <v>10335</v>
      </c>
      <c r="K461" s="13">
        <v>20670</v>
      </c>
      <c r="L461" s="13">
        <v>10351.91</v>
      </c>
      <c r="M461" s="13">
        <v>10351.91</v>
      </c>
      <c r="N461" s="13">
        <v>10351.91</v>
      </c>
      <c r="O461" s="13">
        <v>0</v>
      </c>
    </row>
    <row r="462" spans="1:15" ht="12.75">
      <c r="A462" s="15"/>
      <c r="B462" s="36" t="s">
        <v>493</v>
      </c>
      <c r="C462" s="31"/>
      <c r="D462" s="31"/>
      <c r="E462" s="32"/>
      <c r="F462" s="16" t="s">
        <v>25</v>
      </c>
      <c r="G462" s="17">
        <v>181434</v>
      </c>
      <c r="H462" s="18">
        <v>0</v>
      </c>
      <c r="I462" s="18">
        <v>0</v>
      </c>
      <c r="J462" s="17">
        <v>181434</v>
      </c>
      <c r="K462" s="17">
        <v>358277.65</v>
      </c>
      <c r="L462" s="17">
        <v>165000.84</v>
      </c>
      <c r="M462" s="17">
        <v>165000.84</v>
      </c>
      <c r="N462" s="17">
        <v>165000.84</v>
      </c>
      <c r="O462" s="17">
        <v>0</v>
      </c>
    </row>
    <row r="463" spans="1:15" ht="12.75">
      <c r="A463" s="11"/>
      <c r="B463" s="35" t="s">
        <v>494</v>
      </c>
      <c r="C463" s="31"/>
      <c r="D463" s="31"/>
      <c r="E463" s="32"/>
      <c r="F463" s="12" t="s">
        <v>33</v>
      </c>
      <c r="G463" s="13">
        <v>5603</v>
      </c>
      <c r="H463" s="14">
        <v>0</v>
      </c>
      <c r="I463" s="14">
        <v>0</v>
      </c>
      <c r="J463" s="13">
        <v>5603</v>
      </c>
      <c r="K463" s="13">
        <v>11206</v>
      </c>
      <c r="L463" s="13">
        <v>1728.86</v>
      </c>
      <c r="M463" s="13">
        <v>1728.86</v>
      </c>
      <c r="N463" s="13">
        <v>1728.86</v>
      </c>
      <c r="O463" s="13">
        <v>0</v>
      </c>
    </row>
    <row r="464" spans="1:15" ht="12.75">
      <c r="A464" s="15"/>
      <c r="B464" s="36" t="s">
        <v>495</v>
      </c>
      <c r="C464" s="31"/>
      <c r="D464" s="31"/>
      <c r="E464" s="32"/>
      <c r="F464" s="16" t="s">
        <v>37</v>
      </c>
      <c r="G464" s="17">
        <v>17400</v>
      </c>
      <c r="H464" s="18">
        <v>0</v>
      </c>
      <c r="I464" s="18">
        <v>0</v>
      </c>
      <c r="J464" s="17">
        <v>17400</v>
      </c>
      <c r="K464" s="17">
        <v>34800</v>
      </c>
      <c r="L464" s="17">
        <v>12600</v>
      </c>
      <c r="M464" s="17">
        <v>12600</v>
      </c>
      <c r="N464" s="17">
        <v>12600</v>
      </c>
      <c r="O464" s="17">
        <v>0</v>
      </c>
    </row>
    <row r="465" spans="1:15" ht="12.75">
      <c r="A465" s="11"/>
      <c r="B465" s="35" t="s">
        <v>496</v>
      </c>
      <c r="C465" s="31"/>
      <c r="D465" s="31"/>
      <c r="E465" s="32"/>
      <c r="F465" s="12" t="s">
        <v>21</v>
      </c>
      <c r="G465" s="13">
        <v>38842</v>
      </c>
      <c r="H465" s="14">
        <v>0</v>
      </c>
      <c r="I465" s="14">
        <v>0</v>
      </c>
      <c r="J465" s="13">
        <v>38842</v>
      </c>
      <c r="K465" s="13">
        <v>73456.92</v>
      </c>
      <c r="L465" s="13">
        <v>34980.51</v>
      </c>
      <c r="M465" s="13">
        <v>34980.51</v>
      </c>
      <c r="N465" s="13">
        <v>34980.51</v>
      </c>
      <c r="O465" s="13">
        <v>0</v>
      </c>
    </row>
    <row r="466" spans="1:15" ht="15">
      <c r="A466" s="15"/>
      <c r="B466" s="36" t="s">
        <v>497</v>
      </c>
      <c r="C466" s="31"/>
      <c r="D466" s="31"/>
      <c r="E466" s="32"/>
      <c r="F466" s="16" t="s">
        <v>27</v>
      </c>
      <c r="G466" s="17">
        <v>654</v>
      </c>
      <c r="H466" s="18">
        <v>0</v>
      </c>
      <c r="I466" s="18">
        <v>0</v>
      </c>
      <c r="J466" s="17">
        <v>654</v>
      </c>
      <c r="K466" s="17">
        <v>1308</v>
      </c>
      <c r="L466" s="17">
        <v>654</v>
      </c>
      <c r="M466" s="17">
        <v>654</v>
      </c>
      <c r="N466" s="17">
        <v>654</v>
      </c>
      <c r="O466" s="17">
        <v>0</v>
      </c>
    </row>
    <row r="467" spans="1:15" ht="12.75">
      <c r="A467" s="11"/>
      <c r="B467" s="35" t="s">
        <v>498</v>
      </c>
      <c r="C467" s="31"/>
      <c r="D467" s="31"/>
      <c r="E467" s="32"/>
      <c r="F467" s="12" t="s">
        <v>29</v>
      </c>
      <c r="G467" s="13">
        <v>0</v>
      </c>
      <c r="H467" s="14">
        <v>0</v>
      </c>
      <c r="I467" s="14">
        <v>0</v>
      </c>
      <c r="J467" s="13">
        <v>0</v>
      </c>
      <c r="K467" s="13">
        <v>22000</v>
      </c>
      <c r="L467" s="13">
        <v>0</v>
      </c>
      <c r="M467" s="13">
        <v>0</v>
      </c>
      <c r="N467" s="13">
        <v>0</v>
      </c>
      <c r="O467" s="13">
        <v>0</v>
      </c>
    </row>
    <row r="468" spans="1:15" ht="12.75">
      <c r="A468" s="15"/>
      <c r="B468" s="36" t="s">
        <v>499</v>
      </c>
      <c r="C468" s="31"/>
      <c r="D468" s="31"/>
      <c r="E468" s="32"/>
      <c r="F468" s="16" t="s">
        <v>106</v>
      </c>
      <c r="G468" s="17">
        <v>29610</v>
      </c>
      <c r="H468" s="18">
        <v>0</v>
      </c>
      <c r="I468" s="18">
        <v>0</v>
      </c>
      <c r="J468" s="17">
        <v>29610</v>
      </c>
      <c r="K468" s="17">
        <v>59220</v>
      </c>
      <c r="L468" s="17">
        <v>38561.28</v>
      </c>
      <c r="M468" s="17">
        <v>38561.28</v>
      </c>
      <c r="N468" s="17">
        <v>38561.28</v>
      </c>
      <c r="O468" s="17">
        <v>0</v>
      </c>
    </row>
    <row r="469" spans="1:15" ht="12.75">
      <c r="A469" s="11"/>
      <c r="B469" s="35" t="s">
        <v>500</v>
      </c>
      <c r="C469" s="31"/>
      <c r="D469" s="31"/>
      <c r="E469" s="32"/>
      <c r="F469" s="12" t="s">
        <v>25</v>
      </c>
      <c r="G469" s="13">
        <v>53262</v>
      </c>
      <c r="H469" s="14">
        <v>0</v>
      </c>
      <c r="I469" s="14">
        <v>0</v>
      </c>
      <c r="J469" s="13">
        <v>53262</v>
      </c>
      <c r="K469" s="13">
        <v>104580.61</v>
      </c>
      <c r="L469" s="13">
        <v>39154.44</v>
      </c>
      <c r="M469" s="13">
        <v>39154.44</v>
      </c>
      <c r="N469" s="13">
        <v>39154.44</v>
      </c>
      <c r="O469" s="13">
        <v>0</v>
      </c>
    </row>
    <row r="470" spans="1:15" ht="12.75">
      <c r="A470" s="15"/>
      <c r="B470" s="36" t="s">
        <v>501</v>
      </c>
      <c r="C470" s="31"/>
      <c r="D470" s="31"/>
      <c r="E470" s="32"/>
      <c r="F470" s="16" t="s">
        <v>33</v>
      </c>
      <c r="G470" s="17">
        <v>3031</v>
      </c>
      <c r="H470" s="18">
        <v>0</v>
      </c>
      <c r="I470" s="18">
        <v>0</v>
      </c>
      <c r="J470" s="17">
        <v>3031</v>
      </c>
      <c r="K470" s="17">
        <v>6062</v>
      </c>
      <c r="L470" s="17">
        <v>1392.32</v>
      </c>
      <c r="M470" s="17">
        <v>1392.32</v>
      </c>
      <c r="N470" s="17">
        <v>1392.32</v>
      </c>
      <c r="O470" s="17">
        <v>0</v>
      </c>
    </row>
    <row r="471" spans="1:15" ht="12.75">
      <c r="A471" s="11"/>
      <c r="B471" s="35" t="s">
        <v>502</v>
      </c>
      <c r="C471" s="31"/>
      <c r="D471" s="31"/>
      <c r="E471" s="32"/>
      <c r="F471" s="12" t="s">
        <v>39</v>
      </c>
      <c r="G471" s="13">
        <v>4395</v>
      </c>
      <c r="H471" s="14">
        <v>0</v>
      </c>
      <c r="I471" s="14">
        <v>0</v>
      </c>
      <c r="J471" s="13">
        <v>4395</v>
      </c>
      <c r="K471" s="13">
        <v>8790</v>
      </c>
      <c r="L471" s="13">
        <v>5022.6</v>
      </c>
      <c r="M471" s="13">
        <v>5022.6</v>
      </c>
      <c r="N471" s="13">
        <v>5022.6</v>
      </c>
      <c r="O471" s="13">
        <v>0</v>
      </c>
    </row>
    <row r="472" spans="1:15" ht="15">
      <c r="A472" s="15"/>
      <c r="B472" s="36" t="s">
        <v>503</v>
      </c>
      <c r="C472" s="31"/>
      <c r="D472" s="31"/>
      <c r="E472" s="32"/>
      <c r="F472" s="16" t="s">
        <v>27</v>
      </c>
      <c r="G472" s="17">
        <v>330</v>
      </c>
      <c r="H472" s="18">
        <v>0</v>
      </c>
      <c r="I472" s="18">
        <v>0</v>
      </c>
      <c r="J472" s="17">
        <v>330</v>
      </c>
      <c r="K472" s="17">
        <v>660</v>
      </c>
      <c r="L472" s="17">
        <v>330</v>
      </c>
      <c r="M472" s="17">
        <v>330</v>
      </c>
      <c r="N472" s="17">
        <v>330</v>
      </c>
      <c r="O472" s="17">
        <v>0</v>
      </c>
    </row>
    <row r="473" spans="1:15" ht="12.75">
      <c r="A473" s="11"/>
      <c r="B473" s="35" t="s">
        <v>504</v>
      </c>
      <c r="C473" s="31"/>
      <c r="D473" s="31"/>
      <c r="E473" s="32"/>
      <c r="F473" s="12" t="s">
        <v>37</v>
      </c>
      <c r="G473" s="13">
        <v>4800</v>
      </c>
      <c r="H473" s="14">
        <v>0</v>
      </c>
      <c r="I473" s="14">
        <v>0</v>
      </c>
      <c r="J473" s="13">
        <v>4800</v>
      </c>
      <c r="K473" s="13">
        <v>9600</v>
      </c>
      <c r="L473" s="13">
        <v>2400</v>
      </c>
      <c r="M473" s="13">
        <v>2400</v>
      </c>
      <c r="N473" s="13">
        <v>2400</v>
      </c>
      <c r="O473" s="13">
        <v>0</v>
      </c>
    </row>
    <row r="474" spans="1:15" ht="12.75">
      <c r="A474" s="15"/>
      <c r="B474" s="36" t="s">
        <v>505</v>
      </c>
      <c r="C474" s="31"/>
      <c r="D474" s="31"/>
      <c r="E474" s="32"/>
      <c r="F474" s="16" t="s">
        <v>19</v>
      </c>
      <c r="G474" s="17">
        <v>23972</v>
      </c>
      <c r="H474" s="18">
        <v>0</v>
      </c>
      <c r="I474" s="18">
        <v>0</v>
      </c>
      <c r="J474" s="17">
        <v>23972</v>
      </c>
      <c r="K474" s="17">
        <v>37760.8</v>
      </c>
      <c r="L474" s="17">
        <v>1676.72</v>
      </c>
      <c r="M474" s="17">
        <v>1676.72</v>
      </c>
      <c r="N474" s="17">
        <v>1676.72</v>
      </c>
      <c r="O474" s="17">
        <v>0</v>
      </c>
    </row>
    <row r="475" spans="1:15" ht="12.75">
      <c r="A475" s="11"/>
      <c r="B475" s="35" t="s">
        <v>506</v>
      </c>
      <c r="C475" s="31"/>
      <c r="D475" s="31"/>
      <c r="E475" s="32"/>
      <c r="F475" s="12" t="s">
        <v>21</v>
      </c>
      <c r="G475" s="13">
        <v>18706</v>
      </c>
      <c r="H475" s="14">
        <v>0</v>
      </c>
      <c r="I475" s="14">
        <v>0</v>
      </c>
      <c r="J475" s="13">
        <v>18706</v>
      </c>
      <c r="K475" s="13">
        <v>32516.77</v>
      </c>
      <c r="L475" s="13">
        <v>13844.33</v>
      </c>
      <c r="M475" s="13">
        <v>13844.33</v>
      </c>
      <c r="N475" s="13">
        <v>13844.33</v>
      </c>
      <c r="O475" s="13">
        <v>0</v>
      </c>
    </row>
    <row r="476" spans="1:15" ht="12.75">
      <c r="A476" s="15"/>
      <c r="B476" s="36" t="s">
        <v>507</v>
      </c>
      <c r="C476" s="31"/>
      <c r="D476" s="31"/>
      <c r="E476" s="32"/>
      <c r="F476" s="16" t="s">
        <v>41</v>
      </c>
      <c r="G476" s="17">
        <v>4074</v>
      </c>
      <c r="H476" s="18">
        <v>0</v>
      </c>
      <c r="I476" s="18">
        <v>0</v>
      </c>
      <c r="J476" s="17">
        <v>4074</v>
      </c>
      <c r="K476" s="17">
        <v>8148</v>
      </c>
      <c r="L476" s="17">
        <v>5088.48</v>
      </c>
      <c r="M476" s="17">
        <v>5088.48</v>
      </c>
      <c r="N476" s="17">
        <v>5088.48</v>
      </c>
      <c r="O476" s="17">
        <v>0</v>
      </c>
    </row>
    <row r="477" spans="1:15" ht="12.75">
      <c r="A477" s="38" t="s">
        <v>43</v>
      </c>
      <c r="B477" s="31"/>
      <c r="C477" s="31"/>
      <c r="D477" s="31"/>
      <c r="E477" s="31"/>
      <c r="F477" s="32"/>
      <c r="G477" s="10">
        <v>36450</v>
      </c>
      <c r="H477" s="10">
        <v>29106.5</v>
      </c>
      <c r="I477" s="10">
        <v>9055.71</v>
      </c>
      <c r="J477" s="10">
        <v>56500.79</v>
      </c>
      <c r="K477" s="10">
        <v>80950.79</v>
      </c>
      <c r="L477" s="10">
        <v>64848.81</v>
      </c>
      <c r="M477" s="10">
        <v>64848.81</v>
      </c>
      <c r="N477" s="10">
        <v>58960.14</v>
      </c>
      <c r="O477" s="10">
        <v>0</v>
      </c>
    </row>
    <row r="478" spans="1:15" ht="15">
      <c r="A478" s="11"/>
      <c r="B478" s="35" t="s">
        <v>508</v>
      </c>
      <c r="C478" s="31"/>
      <c r="D478" s="31"/>
      <c r="E478" s="32"/>
      <c r="F478" s="12" t="s">
        <v>172</v>
      </c>
      <c r="G478" s="13">
        <v>3000</v>
      </c>
      <c r="H478" s="14">
        <v>0</v>
      </c>
      <c r="I478" s="14">
        <v>2500</v>
      </c>
      <c r="J478" s="13">
        <v>500</v>
      </c>
      <c r="K478" s="13">
        <v>500</v>
      </c>
      <c r="L478" s="13">
        <v>500</v>
      </c>
      <c r="M478" s="13">
        <v>500</v>
      </c>
      <c r="N478" s="13">
        <v>500</v>
      </c>
      <c r="O478" s="13">
        <v>0</v>
      </c>
    </row>
    <row r="479" spans="1:15" ht="12.75">
      <c r="A479" s="15"/>
      <c r="B479" s="36" t="s">
        <v>509</v>
      </c>
      <c r="C479" s="31"/>
      <c r="D479" s="31"/>
      <c r="E479" s="32"/>
      <c r="F479" s="16" t="s">
        <v>55</v>
      </c>
      <c r="G479" s="17">
        <v>9792</v>
      </c>
      <c r="H479" s="18">
        <v>0</v>
      </c>
      <c r="I479" s="18">
        <v>0</v>
      </c>
      <c r="J479" s="17">
        <v>9792</v>
      </c>
      <c r="K479" s="17">
        <v>19584</v>
      </c>
      <c r="L479" s="17">
        <v>16805.94</v>
      </c>
      <c r="M479" s="17">
        <v>16805.94</v>
      </c>
      <c r="N479" s="17">
        <v>13799.31</v>
      </c>
      <c r="O479" s="17">
        <v>0</v>
      </c>
    </row>
    <row r="480" spans="1:15" ht="15">
      <c r="A480" s="11"/>
      <c r="B480" s="35" t="s">
        <v>510</v>
      </c>
      <c r="C480" s="31"/>
      <c r="D480" s="31"/>
      <c r="E480" s="32"/>
      <c r="F480" s="12" t="s">
        <v>53</v>
      </c>
      <c r="G480" s="13">
        <v>3234</v>
      </c>
      <c r="H480" s="14">
        <v>0</v>
      </c>
      <c r="I480" s="14">
        <v>0</v>
      </c>
      <c r="J480" s="13">
        <v>3234</v>
      </c>
      <c r="K480" s="13">
        <v>6468</v>
      </c>
      <c r="L480" s="13">
        <v>5545.92</v>
      </c>
      <c r="M480" s="13">
        <v>5545.92</v>
      </c>
      <c r="N480" s="13">
        <v>4553.76</v>
      </c>
      <c r="O480" s="13">
        <v>0</v>
      </c>
    </row>
    <row r="481" spans="1:15" ht="30">
      <c r="A481" s="15"/>
      <c r="B481" s="36" t="s">
        <v>511</v>
      </c>
      <c r="C481" s="31"/>
      <c r="D481" s="31"/>
      <c r="E481" s="32"/>
      <c r="F481" s="16" t="s">
        <v>373</v>
      </c>
      <c r="G481" s="17">
        <v>3000</v>
      </c>
      <c r="H481" s="18">
        <v>29106.5</v>
      </c>
      <c r="I481" s="18">
        <v>1555.71</v>
      </c>
      <c r="J481" s="17">
        <v>30550.79</v>
      </c>
      <c r="K481" s="17">
        <v>30550.79</v>
      </c>
      <c r="L481" s="17">
        <v>30550.79</v>
      </c>
      <c r="M481" s="17">
        <v>30550.79</v>
      </c>
      <c r="N481" s="17">
        <v>30550.79</v>
      </c>
      <c r="O481" s="17">
        <v>0</v>
      </c>
    </row>
    <row r="482" spans="1:15" ht="15">
      <c r="A482" s="11"/>
      <c r="B482" s="35" t="s">
        <v>512</v>
      </c>
      <c r="C482" s="31"/>
      <c r="D482" s="31"/>
      <c r="E482" s="32"/>
      <c r="F482" s="12" t="s">
        <v>53</v>
      </c>
      <c r="G482" s="13">
        <v>1968</v>
      </c>
      <c r="H482" s="14">
        <v>0</v>
      </c>
      <c r="I482" s="14">
        <v>0</v>
      </c>
      <c r="J482" s="13">
        <v>1968</v>
      </c>
      <c r="K482" s="13">
        <v>3936</v>
      </c>
      <c r="L482" s="13">
        <v>1774.5</v>
      </c>
      <c r="M482" s="13">
        <v>1774.5</v>
      </c>
      <c r="N482" s="13">
        <v>1461.87</v>
      </c>
      <c r="O482" s="13">
        <v>0</v>
      </c>
    </row>
    <row r="483" spans="1:15" ht="12.75">
      <c r="A483" s="15"/>
      <c r="B483" s="36" t="s">
        <v>513</v>
      </c>
      <c r="C483" s="31"/>
      <c r="D483" s="31"/>
      <c r="E483" s="32"/>
      <c r="F483" s="16" t="s">
        <v>55</v>
      </c>
      <c r="G483" s="17">
        <v>5958</v>
      </c>
      <c r="H483" s="18">
        <v>0</v>
      </c>
      <c r="I483" s="18">
        <v>0</v>
      </c>
      <c r="J483" s="17">
        <v>5958</v>
      </c>
      <c r="K483" s="17">
        <v>11916</v>
      </c>
      <c r="L483" s="17">
        <v>5377.32</v>
      </c>
      <c r="M483" s="17">
        <v>5377.32</v>
      </c>
      <c r="N483" s="17">
        <v>4429.96</v>
      </c>
      <c r="O483" s="17">
        <v>0</v>
      </c>
    </row>
    <row r="484" spans="1:15" ht="12.75">
      <c r="A484" s="11"/>
      <c r="B484" s="35" t="s">
        <v>514</v>
      </c>
      <c r="C484" s="31"/>
      <c r="D484" s="31"/>
      <c r="E484" s="32"/>
      <c r="F484" s="12" t="s">
        <v>47</v>
      </c>
      <c r="G484" s="13">
        <v>6000</v>
      </c>
      <c r="H484" s="14">
        <v>0</v>
      </c>
      <c r="I484" s="14">
        <v>5000</v>
      </c>
      <c r="J484" s="13">
        <v>1000</v>
      </c>
      <c r="K484" s="13">
        <v>1000</v>
      </c>
      <c r="L484" s="13">
        <v>1000</v>
      </c>
      <c r="M484" s="13">
        <v>1000</v>
      </c>
      <c r="N484" s="13">
        <v>1000</v>
      </c>
      <c r="O484" s="13">
        <v>0</v>
      </c>
    </row>
    <row r="485" spans="1:15" ht="12.75">
      <c r="A485" s="15"/>
      <c r="B485" s="36" t="s">
        <v>515</v>
      </c>
      <c r="C485" s="31"/>
      <c r="D485" s="31"/>
      <c r="E485" s="32"/>
      <c r="F485" s="16" t="s">
        <v>55</v>
      </c>
      <c r="G485" s="17">
        <v>2628</v>
      </c>
      <c r="H485" s="18">
        <v>0</v>
      </c>
      <c r="I485" s="18">
        <v>0</v>
      </c>
      <c r="J485" s="17">
        <v>2628</v>
      </c>
      <c r="K485" s="17">
        <v>5256</v>
      </c>
      <c r="L485" s="17">
        <v>2476.94</v>
      </c>
      <c r="M485" s="17">
        <v>2476.94</v>
      </c>
      <c r="N485" s="17">
        <v>2003.34</v>
      </c>
      <c r="O485" s="17">
        <v>0</v>
      </c>
    </row>
    <row r="486" spans="1:15" ht="15">
      <c r="A486" s="11"/>
      <c r="B486" s="35" t="s">
        <v>516</v>
      </c>
      <c r="C486" s="31"/>
      <c r="D486" s="31"/>
      <c r="E486" s="32"/>
      <c r="F486" s="12" t="s">
        <v>53</v>
      </c>
      <c r="G486" s="13">
        <v>870</v>
      </c>
      <c r="H486" s="14">
        <v>0</v>
      </c>
      <c r="I486" s="14">
        <v>0</v>
      </c>
      <c r="J486" s="13">
        <v>870</v>
      </c>
      <c r="K486" s="13">
        <v>1740</v>
      </c>
      <c r="L486" s="13">
        <v>817.4</v>
      </c>
      <c r="M486" s="13">
        <v>817.4</v>
      </c>
      <c r="N486" s="13">
        <v>661.11</v>
      </c>
      <c r="O486" s="13">
        <v>0</v>
      </c>
    </row>
    <row r="487" spans="1:15" ht="12.75">
      <c r="A487" s="38" t="s">
        <v>56</v>
      </c>
      <c r="B487" s="31"/>
      <c r="C487" s="31"/>
      <c r="D487" s="31"/>
      <c r="E487" s="31"/>
      <c r="F487" s="32"/>
      <c r="G487" s="10">
        <v>6218</v>
      </c>
      <c r="H487" s="10">
        <v>2524.5</v>
      </c>
      <c r="I487" s="10">
        <v>0</v>
      </c>
      <c r="J487" s="10">
        <v>8742.5</v>
      </c>
      <c r="K487" s="10">
        <v>8742.5</v>
      </c>
      <c r="L487" s="10">
        <v>3638.5</v>
      </c>
      <c r="M487" s="10">
        <v>3638.5</v>
      </c>
      <c r="N487" s="10">
        <v>3638.5</v>
      </c>
      <c r="O487" s="10">
        <v>0</v>
      </c>
    </row>
    <row r="488" spans="1:15" ht="12.75">
      <c r="A488" s="15"/>
      <c r="B488" s="36" t="s">
        <v>517</v>
      </c>
      <c r="C488" s="31"/>
      <c r="D488" s="31"/>
      <c r="E488" s="32"/>
      <c r="F488" s="16" t="s">
        <v>60</v>
      </c>
      <c r="G488" s="17">
        <v>1114</v>
      </c>
      <c r="H488" s="18">
        <v>2524.5</v>
      </c>
      <c r="I488" s="18">
        <v>0</v>
      </c>
      <c r="J488" s="17">
        <v>3638.5</v>
      </c>
      <c r="K488" s="17">
        <v>3638.5</v>
      </c>
      <c r="L488" s="17">
        <v>3638.5</v>
      </c>
      <c r="M488" s="17">
        <v>3638.5</v>
      </c>
      <c r="N488" s="17">
        <v>3638.5</v>
      </c>
      <c r="O488" s="17">
        <v>0</v>
      </c>
    </row>
    <row r="489" spans="1:15" ht="12.75">
      <c r="A489" s="11"/>
      <c r="B489" s="35" t="s">
        <v>518</v>
      </c>
      <c r="C489" s="31"/>
      <c r="D489" s="31"/>
      <c r="E489" s="32"/>
      <c r="F489" s="12" t="s">
        <v>60</v>
      </c>
      <c r="G489" s="13">
        <v>2660</v>
      </c>
      <c r="H489" s="14">
        <v>0</v>
      </c>
      <c r="I489" s="14">
        <v>0</v>
      </c>
      <c r="J489" s="13">
        <v>2660</v>
      </c>
      <c r="K489" s="13">
        <v>2660</v>
      </c>
      <c r="L489" s="13">
        <v>0</v>
      </c>
      <c r="M489" s="13">
        <v>0</v>
      </c>
      <c r="N489" s="13">
        <v>0</v>
      </c>
      <c r="O489" s="13">
        <v>0</v>
      </c>
    </row>
    <row r="490" spans="1:15" ht="12.75">
      <c r="A490" s="15"/>
      <c r="B490" s="36" t="s">
        <v>519</v>
      </c>
      <c r="C490" s="31"/>
      <c r="D490" s="31"/>
      <c r="E490" s="32"/>
      <c r="F490" s="16" t="s">
        <v>60</v>
      </c>
      <c r="G490" s="17">
        <v>2444</v>
      </c>
      <c r="H490" s="18">
        <v>0</v>
      </c>
      <c r="I490" s="18">
        <v>0</v>
      </c>
      <c r="J490" s="17">
        <v>2444</v>
      </c>
      <c r="K490" s="17">
        <v>2444</v>
      </c>
      <c r="L490" s="17">
        <v>0</v>
      </c>
      <c r="M490" s="17">
        <v>0</v>
      </c>
      <c r="N490" s="17">
        <v>0</v>
      </c>
      <c r="O490" s="17">
        <v>0</v>
      </c>
    </row>
    <row r="491" spans="1:15" ht="15">
      <c r="A491" s="15"/>
      <c r="B491" s="36" t="s">
        <v>520</v>
      </c>
      <c r="C491" s="31"/>
      <c r="D491" s="31"/>
      <c r="E491" s="32"/>
      <c r="F491" s="16" t="s">
        <v>521</v>
      </c>
      <c r="G491" s="18">
        <v>956706</v>
      </c>
      <c r="H491" s="18">
        <v>31631</v>
      </c>
      <c r="I491" s="18">
        <v>9055.71</v>
      </c>
      <c r="J491" s="18">
        <v>979281.29</v>
      </c>
      <c r="K491" s="18">
        <v>1979413.83</v>
      </c>
      <c r="L491" s="18">
        <v>1171407.01</v>
      </c>
      <c r="M491" s="18">
        <v>1171407.01</v>
      </c>
      <c r="N491" s="18">
        <v>1165518.34</v>
      </c>
      <c r="O491" s="18">
        <v>0</v>
      </c>
    </row>
    <row r="492" spans="1:15" ht="12.75">
      <c r="A492" s="37" t="s">
        <v>522</v>
      </c>
      <c r="B492" s="31"/>
      <c r="C492" s="31"/>
      <c r="D492" s="31"/>
      <c r="E492" s="31"/>
      <c r="F492" s="32"/>
      <c r="G492" s="9">
        <v>412897</v>
      </c>
      <c r="H492" s="9">
        <v>33060.19</v>
      </c>
      <c r="I492" s="9">
        <v>5087.41</v>
      </c>
      <c r="J492" s="9">
        <v>440869.78</v>
      </c>
      <c r="K492" s="9">
        <v>854073.94</v>
      </c>
      <c r="L492" s="9">
        <v>460239.42</v>
      </c>
      <c r="M492" s="9">
        <v>460239.42</v>
      </c>
      <c r="N492" s="9">
        <v>457361.48</v>
      </c>
      <c r="O492" s="9">
        <v>0</v>
      </c>
    </row>
    <row r="493" spans="1:15" ht="12.75">
      <c r="A493" s="38" t="s">
        <v>17</v>
      </c>
      <c r="B493" s="31"/>
      <c r="C493" s="31"/>
      <c r="D493" s="31"/>
      <c r="E493" s="31"/>
      <c r="F493" s="32"/>
      <c r="G493" s="10">
        <v>388699</v>
      </c>
      <c r="H493" s="10">
        <v>0</v>
      </c>
      <c r="I493" s="10">
        <v>0</v>
      </c>
      <c r="J493" s="10">
        <v>388699</v>
      </c>
      <c r="K493" s="10">
        <v>792651.16</v>
      </c>
      <c r="L493" s="10">
        <v>410210.07</v>
      </c>
      <c r="M493" s="10">
        <v>410210.07</v>
      </c>
      <c r="N493" s="10">
        <v>410210.07</v>
      </c>
      <c r="O493" s="10">
        <v>0</v>
      </c>
    </row>
    <row r="494" spans="1:15" ht="15">
      <c r="A494" s="11"/>
      <c r="B494" s="35" t="s">
        <v>523</v>
      </c>
      <c r="C494" s="31"/>
      <c r="D494" s="31"/>
      <c r="E494" s="32"/>
      <c r="F494" s="12" t="s">
        <v>27</v>
      </c>
      <c r="G494" s="13">
        <v>816</v>
      </c>
      <c r="H494" s="14">
        <v>0</v>
      </c>
      <c r="I494" s="14">
        <v>0</v>
      </c>
      <c r="J494" s="13">
        <v>816</v>
      </c>
      <c r="K494" s="13">
        <v>1632</v>
      </c>
      <c r="L494" s="13">
        <v>0</v>
      </c>
      <c r="M494" s="13">
        <v>0</v>
      </c>
      <c r="N494" s="13">
        <v>0</v>
      </c>
      <c r="O494" s="13">
        <v>0</v>
      </c>
    </row>
    <row r="495" spans="1:15" ht="12.75">
      <c r="A495" s="15"/>
      <c r="B495" s="36" t="s">
        <v>524</v>
      </c>
      <c r="C495" s="31"/>
      <c r="D495" s="31"/>
      <c r="E495" s="32"/>
      <c r="F495" s="16" t="s">
        <v>29</v>
      </c>
      <c r="G495" s="17">
        <v>0</v>
      </c>
      <c r="H495" s="18">
        <v>0</v>
      </c>
      <c r="I495" s="18">
        <v>0</v>
      </c>
      <c r="J495" s="17">
        <v>0</v>
      </c>
      <c r="K495" s="17">
        <v>14120</v>
      </c>
      <c r="L495" s="17">
        <v>0</v>
      </c>
      <c r="M495" s="17">
        <v>0</v>
      </c>
      <c r="N495" s="17">
        <v>0</v>
      </c>
      <c r="O495" s="17">
        <v>0</v>
      </c>
    </row>
    <row r="496" spans="1:15" ht="12.75">
      <c r="A496" s="11"/>
      <c r="B496" s="35" t="s">
        <v>525</v>
      </c>
      <c r="C496" s="31"/>
      <c r="D496" s="31"/>
      <c r="E496" s="32"/>
      <c r="F496" s="12" t="s">
        <v>25</v>
      </c>
      <c r="G496" s="13">
        <v>53262</v>
      </c>
      <c r="H496" s="14">
        <v>0</v>
      </c>
      <c r="I496" s="14">
        <v>0</v>
      </c>
      <c r="J496" s="13">
        <v>53262</v>
      </c>
      <c r="K496" s="13">
        <v>103398.63</v>
      </c>
      <c r="L496" s="13">
        <v>89235.08</v>
      </c>
      <c r="M496" s="13">
        <v>89235.08</v>
      </c>
      <c r="N496" s="13">
        <v>89235.08</v>
      </c>
      <c r="O496" s="13">
        <v>0</v>
      </c>
    </row>
    <row r="497" spans="1:15" ht="12.75">
      <c r="A497" s="15"/>
      <c r="B497" s="36" t="s">
        <v>526</v>
      </c>
      <c r="C497" s="31"/>
      <c r="D497" s="31"/>
      <c r="E497" s="32"/>
      <c r="F497" s="16" t="s">
        <v>37</v>
      </c>
      <c r="G497" s="17">
        <v>2400</v>
      </c>
      <c r="H497" s="18">
        <v>0</v>
      </c>
      <c r="I497" s="18">
        <v>0</v>
      </c>
      <c r="J497" s="17">
        <v>2400</v>
      </c>
      <c r="K497" s="17">
        <v>4800</v>
      </c>
      <c r="L497" s="17">
        <v>2400</v>
      </c>
      <c r="M497" s="17">
        <v>2400</v>
      </c>
      <c r="N497" s="17">
        <v>2400</v>
      </c>
      <c r="O497" s="17">
        <v>0</v>
      </c>
    </row>
    <row r="498" spans="1:15" ht="12.75">
      <c r="A498" s="11"/>
      <c r="B498" s="35" t="s">
        <v>527</v>
      </c>
      <c r="C498" s="31"/>
      <c r="D498" s="31"/>
      <c r="E498" s="32"/>
      <c r="F498" s="12" t="s">
        <v>41</v>
      </c>
      <c r="G498" s="13">
        <v>7326</v>
      </c>
      <c r="H498" s="14">
        <v>0</v>
      </c>
      <c r="I498" s="14">
        <v>0</v>
      </c>
      <c r="J498" s="13">
        <v>7326</v>
      </c>
      <c r="K498" s="13">
        <v>14652</v>
      </c>
      <c r="L498" s="13">
        <v>7190.4</v>
      </c>
      <c r="M498" s="13">
        <v>7190.4</v>
      </c>
      <c r="N498" s="13">
        <v>7190.4</v>
      </c>
      <c r="O498" s="13">
        <v>0</v>
      </c>
    </row>
    <row r="499" spans="1:15" ht="12.75">
      <c r="A499" s="15"/>
      <c r="B499" s="36" t="s">
        <v>528</v>
      </c>
      <c r="C499" s="31"/>
      <c r="D499" s="31"/>
      <c r="E499" s="32"/>
      <c r="F499" s="16" t="s">
        <v>39</v>
      </c>
      <c r="G499" s="17">
        <v>3504</v>
      </c>
      <c r="H499" s="18">
        <v>0</v>
      </c>
      <c r="I499" s="18">
        <v>0</v>
      </c>
      <c r="J499" s="17">
        <v>3504</v>
      </c>
      <c r="K499" s="17">
        <v>7008</v>
      </c>
      <c r="L499" s="17">
        <v>5495.21</v>
      </c>
      <c r="M499" s="17">
        <v>5495.21</v>
      </c>
      <c r="N499" s="17">
        <v>5495.21</v>
      </c>
      <c r="O499" s="17">
        <v>0</v>
      </c>
    </row>
    <row r="500" spans="1:15" ht="12.75">
      <c r="A500" s="11"/>
      <c r="B500" s="35" t="s">
        <v>529</v>
      </c>
      <c r="C500" s="31"/>
      <c r="D500" s="31"/>
      <c r="E500" s="32"/>
      <c r="F500" s="12" t="s">
        <v>33</v>
      </c>
      <c r="G500" s="13">
        <v>1945</v>
      </c>
      <c r="H500" s="14">
        <v>0</v>
      </c>
      <c r="I500" s="14">
        <v>0</v>
      </c>
      <c r="J500" s="13">
        <v>1945</v>
      </c>
      <c r="K500" s="13">
        <v>3890</v>
      </c>
      <c r="L500" s="13">
        <v>1917.26</v>
      </c>
      <c r="M500" s="13">
        <v>1917.26</v>
      </c>
      <c r="N500" s="13">
        <v>1917.26</v>
      </c>
      <c r="O500" s="13">
        <v>0</v>
      </c>
    </row>
    <row r="501" spans="1:15" ht="12.75">
      <c r="A501" s="15"/>
      <c r="B501" s="36" t="s">
        <v>530</v>
      </c>
      <c r="C501" s="31"/>
      <c r="D501" s="31"/>
      <c r="E501" s="32"/>
      <c r="F501" s="16" t="s">
        <v>19</v>
      </c>
      <c r="G501" s="17">
        <v>18173</v>
      </c>
      <c r="H501" s="18">
        <v>0</v>
      </c>
      <c r="I501" s="18">
        <v>0</v>
      </c>
      <c r="J501" s="17">
        <v>18173</v>
      </c>
      <c r="K501" s="17">
        <v>20649.3</v>
      </c>
      <c r="L501" s="17">
        <v>1198.23</v>
      </c>
      <c r="M501" s="17">
        <v>1198.23</v>
      </c>
      <c r="N501" s="17">
        <v>1198.23</v>
      </c>
      <c r="O501" s="17">
        <v>0</v>
      </c>
    </row>
    <row r="502" spans="1:15" ht="12.75">
      <c r="A502" s="11"/>
      <c r="B502" s="35" t="s">
        <v>531</v>
      </c>
      <c r="C502" s="31"/>
      <c r="D502" s="31"/>
      <c r="E502" s="32"/>
      <c r="F502" s="12" t="s">
        <v>21</v>
      </c>
      <c r="G502" s="13">
        <v>12676</v>
      </c>
      <c r="H502" s="14">
        <v>0</v>
      </c>
      <c r="I502" s="14">
        <v>0</v>
      </c>
      <c r="J502" s="13">
        <v>12676</v>
      </c>
      <c r="K502" s="13">
        <v>22930.83</v>
      </c>
      <c r="L502" s="13">
        <v>19603.17</v>
      </c>
      <c r="M502" s="13">
        <v>19603.17</v>
      </c>
      <c r="N502" s="13">
        <v>19603.17</v>
      </c>
      <c r="O502" s="13">
        <v>0</v>
      </c>
    </row>
    <row r="503" spans="1:15" ht="12.75">
      <c r="A503" s="15"/>
      <c r="B503" s="36" t="s">
        <v>532</v>
      </c>
      <c r="C503" s="31"/>
      <c r="D503" s="31"/>
      <c r="E503" s="32"/>
      <c r="F503" s="16" t="s">
        <v>25</v>
      </c>
      <c r="G503" s="17">
        <v>68040</v>
      </c>
      <c r="H503" s="18">
        <v>0</v>
      </c>
      <c r="I503" s="18">
        <v>0</v>
      </c>
      <c r="J503" s="17">
        <v>68040</v>
      </c>
      <c r="K503" s="17">
        <v>134123.17</v>
      </c>
      <c r="L503" s="17">
        <v>70263.14</v>
      </c>
      <c r="M503" s="17">
        <v>70263.14</v>
      </c>
      <c r="N503" s="17">
        <v>70263.14</v>
      </c>
      <c r="O503" s="17">
        <v>0</v>
      </c>
    </row>
    <row r="504" spans="1:15" ht="12.75">
      <c r="A504" s="11"/>
      <c r="B504" s="35" t="s">
        <v>533</v>
      </c>
      <c r="C504" s="31"/>
      <c r="D504" s="31"/>
      <c r="E504" s="32"/>
      <c r="F504" s="12" t="s">
        <v>33</v>
      </c>
      <c r="G504" s="13">
        <v>2806</v>
      </c>
      <c r="H504" s="14">
        <v>0</v>
      </c>
      <c r="I504" s="14">
        <v>0</v>
      </c>
      <c r="J504" s="13">
        <v>2806</v>
      </c>
      <c r="K504" s="13">
        <v>5612</v>
      </c>
      <c r="L504" s="13">
        <v>1357.63</v>
      </c>
      <c r="M504" s="13">
        <v>1357.63</v>
      </c>
      <c r="N504" s="13">
        <v>1357.63</v>
      </c>
      <c r="O504" s="13">
        <v>0</v>
      </c>
    </row>
    <row r="505" spans="1:15" ht="12.75">
      <c r="A505" s="15"/>
      <c r="B505" s="36" t="s">
        <v>534</v>
      </c>
      <c r="C505" s="31"/>
      <c r="D505" s="31"/>
      <c r="E505" s="32"/>
      <c r="F505" s="16" t="s">
        <v>21</v>
      </c>
      <c r="G505" s="17">
        <v>16780</v>
      </c>
      <c r="H505" s="18">
        <v>0</v>
      </c>
      <c r="I505" s="18">
        <v>0</v>
      </c>
      <c r="J505" s="17">
        <v>16780</v>
      </c>
      <c r="K505" s="17">
        <v>31745.63</v>
      </c>
      <c r="L505" s="17">
        <v>15422.6</v>
      </c>
      <c r="M505" s="17">
        <v>15422.6</v>
      </c>
      <c r="N505" s="17">
        <v>15422.6</v>
      </c>
      <c r="O505" s="17">
        <v>0</v>
      </c>
    </row>
    <row r="506" spans="1:15" ht="12.75">
      <c r="A506" s="11"/>
      <c r="B506" s="35" t="s">
        <v>535</v>
      </c>
      <c r="C506" s="31"/>
      <c r="D506" s="31"/>
      <c r="E506" s="32"/>
      <c r="F506" s="12" t="s">
        <v>41</v>
      </c>
      <c r="G506" s="13">
        <v>9354</v>
      </c>
      <c r="H506" s="14">
        <v>0</v>
      </c>
      <c r="I506" s="14">
        <v>0</v>
      </c>
      <c r="J506" s="13">
        <v>9354</v>
      </c>
      <c r="K506" s="13">
        <v>18708</v>
      </c>
      <c r="L506" s="13">
        <v>9185.64</v>
      </c>
      <c r="M506" s="13">
        <v>9185.64</v>
      </c>
      <c r="N506" s="13">
        <v>9185.64</v>
      </c>
      <c r="O506" s="13">
        <v>0</v>
      </c>
    </row>
    <row r="507" spans="1:15" ht="12.75">
      <c r="A507" s="15"/>
      <c r="B507" s="36" t="s">
        <v>536</v>
      </c>
      <c r="C507" s="31"/>
      <c r="D507" s="31"/>
      <c r="E507" s="32"/>
      <c r="F507" s="16" t="s">
        <v>29</v>
      </c>
      <c r="G507" s="17">
        <v>0</v>
      </c>
      <c r="H507" s="18">
        <v>0</v>
      </c>
      <c r="I507" s="18">
        <v>0</v>
      </c>
      <c r="J507" s="17">
        <v>0</v>
      </c>
      <c r="K507" s="17">
        <v>20364</v>
      </c>
      <c r="L507" s="17">
        <v>0</v>
      </c>
      <c r="M507" s="17">
        <v>0</v>
      </c>
      <c r="N507" s="17">
        <v>0</v>
      </c>
      <c r="O507" s="17">
        <v>0</v>
      </c>
    </row>
    <row r="508" spans="1:15" ht="12.75">
      <c r="A508" s="11"/>
      <c r="B508" s="35" t="s">
        <v>537</v>
      </c>
      <c r="C508" s="31"/>
      <c r="D508" s="31"/>
      <c r="E508" s="32"/>
      <c r="F508" s="12" t="s">
        <v>37</v>
      </c>
      <c r="G508" s="13">
        <v>12600</v>
      </c>
      <c r="H508" s="14">
        <v>0</v>
      </c>
      <c r="I508" s="14">
        <v>0</v>
      </c>
      <c r="J508" s="13">
        <v>12600</v>
      </c>
      <c r="K508" s="13">
        <v>25200</v>
      </c>
      <c r="L508" s="13">
        <v>12600</v>
      </c>
      <c r="M508" s="13">
        <v>12600</v>
      </c>
      <c r="N508" s="13">
        <v>12600</v>
      </c>
      <c r="O508" s="13">
        <v>0</v>
      </c>
    </row>
    <row r="509" spans="1:15" ht="12.75">
      <c r="A509" s="15"/>
      <c r="B509" s="36" t="s">
        <v>538</v>
      </c>
      <c r="C509" s="31"/>
      <c r="D509" s="31"/>
      <c r="E509" s="32"/>
      <c r="F509" s="16" t="s">
        <v>19</v>
      </c>
      <c r="G509" s="17">
        <v>6832</v>
      </c>
      <c r="H509" s="18">
        <v>0</v>
      </c>
      <c r="I509" s="18">
        <v>0</v>
      </c>
      <c r="J509" s="17">
        <v>6832</v>
      </c>
      <c r="K509" s="17">
        <v>12119.8</v>
      </c>
      <c r="L509" s="17">
        <v>1000</v>
      </c>
      <c r="M509" s="17">
        <v>1000</v>
      </c>
      <c r="N509" s="17">
        <v>1000</v>
      </c>
      <c r="O509" s="17">
        <v>0</v>
      </c>
    </row>
    <row r="510" spans="1:15" ht="12.75">
      <c r="A510" s="11"/>
      <c r="B510" s="35" t="s">
        <v>539</v>
      </c>
      <c r="C510" s="31"/>
      <c r="D510" s="31"/>
      <c r="E510" s="32"/>
      <c r="F510" s="12" t="s">
        <v>39</v>
      </c>
      <c r="G510" s="13">
        <v>4956</v>
      </c>
      <c r="H510" s="14">
        <v>0</v>
      </c>
      <c r="I510" s="14">
        <v>0</v>
      </c>
      <c r="J510" s="13">
        <v>4956</v>
      </c>
      <c r="K510" s="13">
        <v>9912</v>
      </c>
      <c r="L510" s="13">
        <v>4890.91</v>
      </c>
      <c r="M510" s="13">
        <v>4890.91</v>
      </c>
      <c r="N510" s="13">
        <v>4890.91</v>
      </c>
      <c r="O510" s="13">
        <v>0</v>
      </c>
    </row>
    <row r="511" spans="1:15" ht="15">
      <c r="A511" s="15"/>
      <c r="B511" s="36" t="s">
        <v>540</v>
      </c>
      <c r="C511" s="31"/>
      <c r="D511" s="31"/>
      <c r="E511" s="32"/>
      <c r="F511" s="16" t="s">
        <v>27</v>
      </c>
      <c r="G511" s="17">
        <v>816</v>
      </c>
      <c r="H511" s="18">
        <v>0</v>
      </c>
      <c r="I511" s="18">
        <v>0</v>
      </c>
      <c r="J511" s="17">
        <v>816</v>
      </c>
      <c r="K511" s="17">
        <v>1632</v>
      </c>
      <c r="L511" s="17">
        <v>816</v>
      </c>
      <c r="M511" s="17">
        <v>816</v>
      </c>
      <c r="N511" s="17">
        <v>816</v>
      </c>
      <c r="O511" s="17">
        <v>0</v>
      </c>
    </row>
    <row r="512" spans="1:15" ht="12.75">
      <c r="A512" s="11"/>
      <c r="B512" s="35" t="s">
        <v>541</v>
      </c>
      <c r="C512" s="31"/>
      <c r="D512" s="31"/>
      <c r="E512" s="32"/>
      <c r="F512" s="12" t="s">
        <v>25</v>
      </c>
      <c r="G512" s="13">
        <v>53262</v>
      </c>
      <c r="H512" s="14">
        <v>0</v>
      </c>
      <c r="I512" s="14">
        <v>0</v>
      </c>
      <c r="J512" s="13">
        <v>53262</v>
      </c>
      <c r="K512" s="13">
        <v>106524</v>
      </c>
      <c r="L512" s="13">
        <v>66727.69</v>
      </c>
      <c r="M512" s="13">
        <v>66727.69</v>
      </c>
      <c r="N512" s="13">
        <v>66727.69</v>
      </c>
      <c r="O512" s="13">
        <v>0</v>
      </c>
    </row>
    <row r="513" spans="1:15" ht="15">
      <c r="A513" s="15"/>
      <c r="B513" s="36" t="s">
        <v>542</v>
      </c>
      <c r="C513" s="31"/>
      <c r="D513" s="31"/>
      <c r="E513" s="32"/>
      <c r="F513" s="16" t="s">
        <v>27</v>
      </c>
      <c r="G513" s="17">
        <v>822</v>
      </c>
      <c r="H513" s="18">
        <v>0</v>
      </c>
      <c r="I513" s="18">
        <v>0</v>
      </c>
      <c r="J513" s="17">
        <v>822</v>
      </c>
      <c r="K513" s="17">
        <v>1644</v>
      </c>
      <c r="L513" s="17">
        <v>822</v>
      </c>
      <c r="M513" s="17">
        <v>822</v>
      </c>
      <c r="N513" s="17">
        <v>822</v>
      </c>
      <c r="O513" s="17">
        <v>0</v>
      </c>
    </row>
    <row r="514" spans="1:15" ht="12.75">
      <c r="A514" s="11"/>
      <c r="B514" s="35" t="s">
        <v>543</v>
      </c>
      <c r="C514" s="31"/>
      <c r="D514" s="31"/>
      <c r="E514" s="32"/>
      <c r="F514" s="12" t="s">
        <v>37</v>
      </c>
      <c r="G514" s="13">
        <v>4800</v>
      </c>
      <c r="H514" s="14">
        <v>0</v>
      </c>
      <c r="I514" s="14">
        <v>0</v>
      </c>
      <c r="J514" s="13">
        <v>4800</v>
      </c>
      <c r="K514" s="13">
        <v>9600</v>
      </c>
      <c r="L514" s="13">
        <v>6900</v>
      </c>
      <c r="M514" s="13">
        <v>6900</v>
      </c>
      <c r="N514" s="13">
        <v>6900</v>
      </c>
      <c r="O514" s="13">
        <v>0</v>
      </c>
    </row>
    <row r="515" spans="1:15" ht="12.75">
      <c r="A515" s="15"/>
      <c r="B515" s="36" t="s">
        <v>544</v>
      </c>
      <c r="C515" s="31"/>
      <c r="D515" s="31"/>
      <c r="E515" s="32"/>
      <c r="F515" s="16" t="s">
        <v>33</v>
      </c>
      <c r="G515" s="17">
        <v>3326</v>
      </c>
      <c r="H515" s="18">
        <v>0</v>
      </c>
      <c r="I515" s="18">
        <v>0</v>
      </c>
      <c r="J515" s="17">
        <v>3326</v>
      </c>
      <c r="K515" s="17">
        <v>6652</v>
      </c>
      <c r="L515" s="17">
        <v>3449.86</v>
      </c>
      <c r="M515" s="17">
        <v>3449.86</v>
      </c>
      <c r="N515" s="17">
        <v>3449.86</v>
      </c>
      <c r="O515" s="17">
        <v>0</v>
      </c>
    </row>
    <row r="516" spans="1:15" ht="12.75">
      <c r="A516" s="11"/>
      <c r="B516" s="35" t="s">
        <v>545</v>
      </c>
      <c r="C516" s="31"/>
      <c r="D516" s="31"/>
      <c r="E516" s="32"/>
      <c r="F516" s="12" t="s">
        <v>21</v>
      </c>
      <c r="G516" s="13">
        <v>22745</v>
      </c>
      <c r="H516" s="14">
        <v>0</v>
      </c>
      <c r="I516" s="14">
        <v>0</v>
      </c>
      <c r="J516" s="13">
        <v>22745</v>
      </c>
      <c r="K516" s="13">
        <v>40491.31</v>
      </c>
      <c r="L516" s="13">
        <v>21363.15</v>
      </c>
      <c r="M516" s="13">
        <v>21363.15</v>
      </c>
      <c r="N516" s="13">
        <v>21363.15</v>
      </c>
      <c r="O516" s="13">
        <v>0</v>
      </c>
    </row>
    <row r="517" spans="1:15" ht="12.75">
      <c r="A517" s="15"/>
      <c r="B517" s="36" t="s">
        <v>546</v>
      </c>
      <c r="C517" s="31"/>
      <c r="D517" s="31"/>
      <c r="E517" s="32"/>
      <c r="F517" s="16" t="s">
        <v>106</v>
      </c>
      <c r="G517" s="17">
        <v>37692</v>
      </c>
      <c r="H517" s="18">
        <v>0</v>
      </c>
      <c r="I517" s="18">
        <v>0</v>
      </c>
      <c r="J517" s="17">
        <v>37692</v>
      </c>
      <c r="K517" s="17">
        <v>75308.69</v>
      </c>
      <c r="L517" s="17">
        <v>42319.35</v>
      </c>
      <c r="M517" s="17">
        <v>42319.35</v>
      </c>
      <c r="N517" s="17">
        <v>42319.35</v>
      </c>
      <c r="O517" s="17">
        <v>0</v>
      </c>
    </row>
    <row r="518" spans="1:15" ht="12.75">
      <c r="A518" s="11"/>
      <c r="B518" s="35" t="s">
        <v>547</v>
      </c>
      <c r="C518" s="31"/>
      <c r="D518" s="31"/>
      <c r="E518" s="32"/>
      <c r="F518" s="12" t="s">
        <v>19</v>
      </c>
      <c r="G518" s="13">
        <v>25172</v>
      </c>
      <c r="H518" s="14">
        <v>0</v>
      </c>
      <c r="I518" s="14">
        <v>0</v>
      </c>
      <c r="J518" s="13">
        <v>25172</v>
      </c>
      <c r="K518" s="13">
        <v>38600.8</v>
      </c>
      <c r="L518" s="13">
        <v>4451.6</v>
      </c>
      <c r="M518" s="13">
        <v>4451.6</v>
      </c>
      <c r="N518" s="13">
        <v>4451.6</v>
      </c>
      <c r="O518" s="13">
        <v>0</v>
      </c>
    </row>
    <row r="519" spans="1:15" ht="12.75">
      <c r="A519" s="15"/>
      <c r="B519" s="36" t="s">
        <v>548</v>
      </c>
      <c r="C519" s="31"/>
      <c r="D519" s="31"/>
      <c r="E519" s="32"/>
      <c r="F519" s="16" t="s">
        <v>29</v>
      </c>
      <c r="G519" s="17">
        <v>0</v>
      </c>
      <c r="H519" s="18">
        <v>0</v>
      </c>
      <c r="I519" s="18">
        <v>0</v>
      </c>
      <c r="J519" s="17">
        <v>0</v>
      </c>
      <c r="K519" s="17">
        <v>24145</v>
      </c>
      <c r="L519" s="17">
        <v>0</v>
      </c>
      <c r="M519" s="17">
        <v>0</v>
      </c>
      <c r="N519" s="17">
        <v>0</v>
      </c>
      <c r="O519" s="17">
        <v>0</v>
      </c>
    </row>
    <row r="520" spans="1:15" ht="12.75">
      <c r="A520" s="11"/>
      <c r="B520" s="35" t="s">
        <v>549</v>
      </c>
      <c r="C520" s="31"/>
      <c r="D520" s="31"/>
      <c r="E520" s="32"/>
      <c r="F520" s="12" t="s">
        <v>41</v>
      </c>
      <c r="G520" s="13">
        <v>12510</v>
      </c>
      <c r="H520" s="14">
        <v>0</v>
      </c>
      <c r="I520" s="14">
        <v>0</v>
      </c>
      <c r="J520" s="13">
        <v>12510</v>
      </c>
      <c r="K520" s="13">
        <v>25020</v>
      </c>
      <c r="L520" s="13">
        <v>14370.58</v>
      </c>
      <c r="M520" s="13">
        <v>14370.58</v>
      </c>
      <c r="N520" s="13">
        <v>14370.58</v>
      </c>
      <c r="O520" s="13">
        <v>0</v>
      </c>
    </row>
    <row r="521" spans="1:15" ht="12.75">
      <c r="A521" s="15"/>
      <c r="B521" s="36" t="s">
        <v>550</v>
      </c>
      <c r="C521" s="31"/>
      <c r="D521" s="31"/>
      <c r="E521" s="32"/>
      <c r="F521" s="16" t="s">
        <v>39</v>
      </c>
      <c r="G521" s="17">
        <v>6084</v>
      </c>
      <c r="H521" s="18">
        <v>0</v>
      </c>
      <c r="I521" s="18">
        <v>0</v>
      </c>
      <c r="J521" s="17">
        <v>6084</v>
      </c>
      <c r="K521" s="17">
        <v>12168</v>
      </c>
      <c r="L521" s="17">
        <v>7230.57</v>
      </c>
      <c r="M521" s="17">
        <v>7230.57</v>
      </c>
      <c r="N521" s="17">
        <v>7230.57</v>
      </c>
      <c r="O521" s="17">
        <v>0</v>
      </c>
    </row>
    <row r="522" spans="1:15" ht="12.75">
      <c r="A522" s="38" t="s">
        <v>187</v>
      </c>
      <c r="B522" s="31"/>
      <c r="C522" s="31"/>
      <c r="D522" s="31"/>
      <c r="E522" s="31"/>
      <c r="F522" s="32"/>
      <c r="G522" s="10">
        <v>10000</v>
      </c>
      <c r="H522" s="10">
        <v>33060.19</v>
      </c>
      <c r="I522" s="10">
        <v>5087.41</v>
      </c>
      <c r="J522" s="10">
        <v>37972.78</v>
      </c>
      <c r="K522" s="10">
        <v>37972.78</v>
      </c>
      <c r="L522" s="10">
        <v>37972.78</v>
      </c>
      <c r="M522" s="10">
        <v>37972.78</v>
      </c>
      <c r="N522" s="10">
        <v>37972.78</v>
      </c>
      <c r="O522" s="10">
        <v>0</v>
      </c>
    </row>
    <row r="523" spans="1:15" ht="15">
      <c r="A523" s="11"/>
      <c r="B523" s="35" t="s">
        <v>551</v>
      </c>
      <c r="C523" s="31"/>
      <c r="D523" s="31"/>
      <c r="E523" s="32"/>
      <c r="F523" s="12" t="s">
        <v>189</v>
      </c>
      <c r="G523" s="13">
        <v>2000</v>
      </c>
      <c r="H523" s="14">
        <v>5675</v>
      </c>
      <c r="I523" s="14">
        <v>964.62</v>
      </c>
      <c r="J523" s="13">
        <v>6710.38</v>
      </c>
      <c r="K523" s="13">
        <v>6710.38</v>
      </c>
      <c r="L523" s="13">
        <v>6710.38</v>
      </c>
      <c r="M523" s="13">
        <v>6710.38</v>
      </c>
      <c r="N523" s="13">
        <v>6710.38</v>
      </c>
      <c r="O523" s="13">
        <v>0</v>
      </c>
    </row>
    <row r="524" spans="1:15" ht="15">
      <c r="A524" s="15"/>
      <c r="B524" s="36" t="s">
        <v>552</v>
      </c>
      <c r="C524" s="31"/>
      <c r="D524" s="31"/>
      <c r="E524" s="32"/>
      <c r="F524" s="16" t="s">
        <v>189</v>
      </c>
      <c r="G524" s="17">
        <v>5000</v>
      </c>
      <c r="H524" s="18">
        <v>27385.19</v>
      </c>
      <c r="I524" s="18">
        <v>1670.79</v>
      </c>
      <c r="J524" s="17">
        <v>30714.4</v>
      </c>
      <c r="K524" s="17">
        <v>30714.4</v>
      </c>
      <c r="L524" s="17">
        <v>30714.4</v>
      </c>
      <c r="M524" s="17">
        <v>30714.4</v>
      </c>
      <c r="N524" s="17">
        <v>30714.4</v>
      </c>
      <c r="O524" s="17">
        <v>0</v>
      </c>
    </row>
    <row r="525" spans="1:15" ht="15">
      <c r="A525" s="11"/>
      <c r="B525" s="35" t="s">
        <v>553</v>
      </c>
      <c r="C525" s="31"/>
      <c r="D525" s="31"/>
      <c r="E525" s="32"/>
      <c r="F525" s="12" t="s">
        <v>554</v>
      </c>
      <c r="G525" s="13">
        <v>3000</v>
      </c>
      <c r="H525" s="14">
        <v>0</v>
      </c>
      <c r="I525" s="14">
        <v>2452</v>
      </c>
      <c r="J525" s="13">
        <v>548</v>
      </c>
      <c r="K525" s="13">
        <v>548</v>
      </c>
      <c r="L525" s="13">
        <v>548</v>
      </c>
      <c r="M525" s="13">
        <v>548</v>
      </c>
      <c r="N525" s="13">
        <v>548</v>
      </c>
      <c r="O525" s="13">
        <v>0</v>
      </c>
    </row>
    <row r="526" spans="1:15" ht="12.75">
      <c r="A526" s="38" t="s">
        <v>43</v>
      </c>
      <c r="B526" s="31"/>
      <c r="C526" s="31"/>
      <c r="D526" s="31"/>
      <c r="E526" s="31"/>
      <c r="F526" s="32"/>
      <c r="G526" s="10">
        <v>9252</v>
      </c>
      <c r="H526" s="10">
        <v>0</v>
      </c>
      <c r="I526" s="10">
        <v>0</v>
      </c>
      <c r="J526" s="10">
        <v>9252</v>
      </c>
      <c r="K526" s="10">
        <v>18504</v>
      </c>
      <c r="L526" s="10">
        <v>12056.57</v>
      </c>
      <c r="M526" s="10">
        <v>12056.57</v>
      </c>
      <c r="N526" s="10">
        <v>9178.63</v>
      </c>
      <c r="O526" s="10">
        <v>0</v>
      </c>
    </row>
    <row r="527" spans="1:15" ht="12.75">
      <c r="A527" s="15"/>
      <c r="B527" s="36" t="s">
        <v>555</v>
      </c>
      <c r="C527" s="31"/>
      <c r="D527" s="31"/>
      <c r="E527" s="32"/>
      <c r="F527" s="16" t="s">
        <v>55</v>
      </c>
      <c r="G527" s="17">
        <v>1668</v>
      </c>
      <c r="H527" s="18">
        <v>0</v>
      </c>
      <c r="I527" s="18">
        <v>0</v>
      </c>
      <c r="J527" s="17">
        <v>1668</v>
      </c>
      <c r="K527" s="17">
        <v>3336</v>
      </c>
      <c r="L527" s="17">
        <v>2811.61</v>
      </c>
      <c r="M527" s="17">
        <v>2811.61</v>
      </c>
      <c r="N527" s="17">
        <v>2279.96</v>
      </c>
      <c r="O527" s="17">
        <v>0</v>
      </c>
    </row>
    <row r="528" spans="1:15" ht="15">
      <c r="A528" s="11"/>
      <c r="B528" s="35" t="s">
        <v>556</v>
      </c>
      <c r="C528" s="31"/>
      <c r="D528" s="31"/>
      <c r="E528" s="32"/>
      <c r="F528" s="12" t="s">
        <v>53</v>
      </c>
      <c r="G528" s="13">
        <v>552</v>
      </c>
      <c r="H528" s="14">
        <v>0</v>
      </c>
      <c r="I528" s="14">
        <v>0</v>
      </c>
      <c r="J528" s="13">
        <v>552</v>
      </c>
      <c r="K528" s="13">
        <v>1104</v>
      </c>
      <c r="L528" s="13">
        <v>927.82</v>
      </c>
      <c r="M528" s="13">
        <v>927.82</v>
      </c>
      <c r="N528" s="13">
        <v>752.38</v>
      </c>
      <c r="O528" s="13">
        <v>0</v>
      </c>
    </row>
    <row r="529" spans="1:15" ht="12.75">
      <c r="A529" s="15"/>
      <c r="B529" s="36" t="s">
        <v>557</v>
      </c>
      <c r="C529" s="31"/>
      <c r="D529" s="31"/>
      <c r="E529" s="32"/>
      <c r="F529" s="16" t="s">
        <v>55</v>
      </c>
      <c r="G529" s="17">
        <v>2418</v>
      </c>
      <c r="H529" s="18">
        <v>0</v>
      </c>
      <c r="I529" s="18">
        <v>0</v>
      </c>
      <c r="J529" s="17">
        <v>2418</v>
      </c>
      <c r="K529" s="17">
        <v>4836</v>
      </c>
      <c r="L529" s="17">
        <v>2557.78</v>
      </c>
      <c r="M529" s="17">
        <v>2557.78</v>
      </c>
      <c r="N529" s="17">
        <v>2047.32</v>
      </c>
      <c r="O529" s="17">
        <v>0</v>
      </c>
    </row>
    <row r="530" spans="1:15" ht="15">
      <c r="A530" s="11"/>
      <c r="B530" s="35" t="s">
        <v>558</v>
      </c>
      <c r="C530" s="31"/>
      <c r="D530" s="31"/>
      <c r="E530" s="32"/>
      <c r="F530" s="12" t="s">
        <v>53</v>
      </c>
      <c r="G530" s="13">
        <v>798</v>
      </c>
      <c r="H530" s="14">
        <v>0</v>
      </c>
      <c r="I530" s="14">
        <v>0</v>
      </c>
      <c r="J530" s="13">
        <v>798</v>
      </c>
      <c r="K530" s="13">
        <v>1596</v>
      </c>
      <c r="L530" s="13">
        <v>844.06</v>
      </c>
      <c r="M530" s="13">
        <v>844.06</v>
      </c>
      <c r="N530" s="13">
        <v>675.61</v>
      </c>
      <c r="O530" s="13">
        <v>0</v>
      </c>
    </row>
    <row r="531" spans="1:15" ht="15">
      <c r="A531" s="15"/>
      <c r="B531" s="36" t="s">
        <v>559</v>
      </c>
      <c r="C531" s="31"/>
      <c r="D531" s="31"/>
      <c r="E531" s="32"/>
      <c r="F531" s="16" t="s">
        <v>53</v>
      </c>
      <c r="G531" s="17">
        <v>948</v>
      </c>
      <c r="H531" s="18">
        <v>0</v>
      </c>
      <c r="I531" s="18">
        <v>0</v>
      </c>
      <c r="J531" s="17">
        <v>948</v>
      </c>
      <c r="K531" s="17">
        <v>1896</v>
      </c>
      <c r="L531" s="17">
        <v>1219.57</v>
      </c>
      <c r="M531" s="17">
        <v>1219.57</v>
      </c>
      <c r="N531" s="17">
        <v>849.4</v>
      </c>
      <c r="O531" s="17">
        <v>0</v>
      </c>
    </row>
    <row r="532" spans="1:15" ht="12.75">
      <c r="A532" s="11"/>
      <c r="B532" s="35" t="s">
        <v>560</v>
      </c>
      <c r="C532" s="31"/>
      <c r="D532" s="31"/>
      <c r="E532" s="32"/>
      <c r="F532" s="12" t="s">
        <v>55</v>
      </c>
      <c r="G532" s="13">
        <v>2868</v>
      </c>
      <c r="H532" s="14">
        <v>0</v>
      </c>
      <c r="I532" s="14">
        <v>0</v>
      </c>
      <c r="J532" s="13">
        <v>2868</v>
      </c>
      <c r="K532" s="13">
        <v>5736</v>
      </c>
      <c r="L532" s="13">
        <v>3695.73</v>
      </c>
      <c r="M532" s="13">
        <v>3695.73</v>
      </c>
      <c r="N532" s="13">
        <v>2573.96</v>
      </c>
      <c r="O532" s="13">
        <v>0</v>
      </c>
    </row>
    <row r="533" spans="1:15" ht="12.75">
      <c r="A533" s="38" t="s">
        <v>56</v>
      </c>
      <c r="B533" s="31"/>
      <c r="C533" s="31"/>
      <c r="D533" s="31"/>
      <c r="E533" s="31"/>
      <c r="F533" s="32"/>
      <c r="G533" s="10">
        <v>4946</v>
      </c>
      <c r="H533" s="10">
        <v>0</v>
      </c>
      <c r="I533" s="10">
        <v>0</v>
      </c>
      <c r="J533" s="10">
        <v>4946</v>
      </c>
      <c r="K533" s="10">
        <v>4946</v>
      </c>
      <c r="L533" s="10">
        <v>0</v>
      </c>
      <c r="M533" s="10">
        <v>0</v>
      </c>
      <c r="N533" s="10">
        <v>0</v>
      </c>
      <c r="O533" s="10">
        <v>0</v>
      </c>
    </row>
    <row r="534" spans="1:15" ht="12.75">
      <c r="A534" s="15"/>
      <c r="B534" s="36" t="s">
        <v>561</v>
      </c>
      <c r="C534" s="31"/>
      <c r="D534" s="31"/>
      <c r="E534" s="32"/>
      <c r="F534" s="16" t="s">
        <v>60</v>
      </c>
      <c r="G534" s="17">
        <v>2263</v>
      </c>
      <c r="H534" s="18">
        <v>0</v>
      </c>
      <c r="I534" s="18">
        <v>0</v>
      </c>
      <c r="J534" s="17">
        <v>2263</v>
      </c>
      <c r="K534" s="17">
        <v>2263</v>
      </c>
      <c r="L534" s="17">
        <v>0</v>
      </c>
      <c r="M534" s="17">
        <v>0</v>
      </c>
      <c r="N534" s="17">
        <v>0</v>
      </c>
      <c r="O534" s="17">
        <v>0</v>
      </c>
    </row>
    <row r="535" spans="1:15" ht="12.75">
      <c r="A535" s="11"/>
      <c r="B535" s="35" t="s">
        <v>562</v>
      </c>
      <c r="C535" s="31"/>
      <c r="D535" s="31"/>
      <c r="E535" s="32"/>
      <c r="F535" s="12" t="s">
        <v>60</v>
      </c>
      <c r="G535" s="13">
        <v>2683</v>
      </c>
      <c r="H535" s="14">
        <v>0</v>
      </c>
      <c r="I535" s="14">
        <v>0</v>
      </c>
      <c r="J535" s="13">
        <v>2683</v>
      </c>
      <c r="K535" s="13">
        <v>2683</v>
      </c>
      <c r="L535" s="13">
        <v>0</v>
      </c>
      <c r="M535" s="13">
        <v>0</v>
      </c>
      <c r="N535" s="13">
        <v>0</v>
      </c>
      <c r="O535" s="13">
        <v>0</v>
      </c>
    </row>
    <row r="536" spans="1:15" ht="12.75">
      <c r="A536" s="37" t="s">
        <v>563</v>
      </c>
      <c r="B536" s="31"/>
      <c r="C536" s="31"/>
      <c r="D536" s="31"/>
      <c r="E536" s="31"/>
      <c r="F536" s="32"/>
      <c r="G536" s="9">
        <v>1504263</v>
      </c>
      <c r="H536" s="9">
        <v>44435.86</v>
      </c>
      <c r="I536" s="9">
        <v>6312.28</v>
      </c>
      <c r="J536" s="9">
        <v>1542386.58</v>
      </c>
      <c r="K536" s="9">
        <v>3195812.16</v>
      </c>
      <c r="L536" s="9">
        <v>1157877.15</v>
      </c>
      <c r="M536" s="9">
        <v>1157877.15</v>
      </c>
      <c r="N536" s="9">
        <v>1152527.82</v>
      </c>
      <c r="O536" s="9">
        <v>0</v>
      </c>
    </row>
    <row r="537" spans="1:15" ht="12.75">
      <c r="A537" s="38" t="s">
        <v>17</v>
      </c>
      <c r="B537" s="31"/>
      <c r="C537" s="31"/>
      <c r="D537" s="31"/>
      <c r="E537" s="31"/>
      <c r="F537" s="32"/>
      <c r="G537" s="10">
        <v>1374665</v>
      </c>
      <c r="H537" s="10">
        <v>0</v>
      </c>
      <c r="I537" s="10">
        <v>0</v>
      </c>
      <c r="J537" s="10">
        <v>1374665</v>
      </c>
      <c r="K537" s="10">
        <v>2910186.58</v>
      </c>
      <c r="L537" s="10">
        <v>1038195.02</v>
      </c>
      <c r="M537" s="10">
        <v>1038195.02</v>
      </c>
      <c r="N537" s="10">
        <v>1038195.02</v>
      </c>
      <c r="O537" s="10">
        <v>0</v>
      </c>
    </row>
    <row r="538" spans="1:15" ht="12.75">
      <c r="A538" s="15"/>
      <c r="B538" s="36" t="s">
        <v>564</v>
      </c>
      <c r="C538" s="31"/>
      <c r="D538" s="31"/>
      <c r="E538" s="32"/>
      <c r="F538" s="16" t="s">
        <v>29</v>
      </c>
      <c r="G538" s="17">
        <v>0</v>
      </c>
      <c r="H538" s="18">
        <v>0</v>
      </c>
      <c r="I538" s="18">
        <v>0</v>
      </c>
      <c r="J538" s="17">
        <v>0</v>
      </c>
      <c r="K538" s="17">
        <v>101417</v>
      </c>
      <c r="L538" s="17">
        <v>0</v>
      </c>
      <c r="M538" s="17">
        <v>0</v>
      </c>
      <c r="N538" s="17">
        <v>0</v>
      </c>
      <c r="O538" s="17">
        <v>0</v>
      </c>
    </row>
    <row r="539" spans="1:15" ht="15">
      <c r="A539" s="11"/>
      <c r="B539" s="35" t="s">
        <v>565</v>
      </c>
      <c r="C539" s="31"/>
      <c r="D539" s="31"/>
      <c r="E539" s="32"/>
      <c r="F539" s="12" t="s">
        <v>27</v>
      </c>
      <c r="G539" s="13">
        <v>276</v>
      </c>
      <c r="H539" s="14">
        <v>0</v>
      </c>
      <c r="I539" s="14">
        <v>0</v>
      </c>
      <c r="J539" s="13">
        <v>276</v>
      </c>
      <c r="K539" s="13">
        <v>552</v>
      </c>
      <c r="L539" s="13">
        <v>276</v>
      </c>
      <c r="M539" s="13">
        <v>276</v>
      </c>
      <c r="N539" s="13">
        <v>276</v>
      </c>
      <c r="O539" s="13">
        <v>0</v>
      </c>
    </row>
    <row r="540" spans="1:15" ht="12.75">
      <c r="A540" s="15"/>
      <c r="B540" s="36" t="s">
        <v>566</v>
      </c>
      <c r="C540" s="31"/>
      <c r="D540" s="31"/>
      <c r="E540" s="32"/>
      <c r="F540" s="16" t="s">
        <v>19</v>
      </c>
      <c r="G540" s="17">
        <v>25824</v>
      </c>
      <c r="H540" s="18">
        <v>0</v>
      </c>
      <c r="I540" s="18">
        <v>0</v>
      </c>
      <c r="J540" s="17">
        <v>25824</v>
      </c>
      <c r="K540" s="17">
        <v>38892</v>
      </c>
      <c r="L540" s="17">
        <v>30800</v>
      </c>
      <c r="M540" s="17">
        <v>30800</v>
      </c>
      <c r="N540" s="17">
        <v>30800</v>
      </c>
      <c r="O540" s="17">
        <v>0</v>
      </c>
    </row>
    <row r="541" spans="1:15" ht="12.75">
      <c r="A541" s="11"/>
      <c r="B541" s="35" t="s">
        <v>567</v>
      </c>
      <c r="C541" s="31"/>
      <c r="D541" s="31"/>
      <c r="E541" s="32"/>
      <c r="F541" s="12" t="s">
        <v>39</v>
      </c>
      <c r="G541" s="13">
        <v>21010</v>
      </c>
      <c r="H541" s="14">
        <v>0</v>
      </c>
      <c r="I541" s="14">
        <v>0</v>
      </c>
      <c r="J541" s="13">
        <v>21010</v>
      </c>
      <c r="K541" s="13">
        <v>42780</v>
      </c>
      <c r="L541" s="13">
        <v>38659.3</v>
      </c>
      <c r="M541" s="13">
        <v>38659.3</v>
      </c>
      <c r="N541" s="13">
        <v>38659.3</v>
      </c>
      <c r="O541" s="13">
        <v>0</v>
      </c>
    </row>
    <row r="542" spans="1:15" ht="12.75">
      <c r="A542" s="15"/>
      <c r="B542" s="36" t="s">
        <v>568</v>
      </c>
      <c r="C542" s="31"/>
      <c r="D542" s="31"/>
      <c r="E542" s="32"/>
      <c r="F542" s="16" t="s">
        <v>33</v>
      </c>
      <c r="G542" s="17">
        <v>11054</v>
      </c>
      <c r="H542" s="18">
        <v>0</v>
      </c>
      <c r="I542" s="18">
        <v>0</v>
      </c>
      <c r="J542" s="17">
        <v>11054</v>
      </c>
      <c r="K542" s="17">
        <v>20191</v>
      </c>
      <c r="L542" s="17">
        <v>5895.23</v>
      </c>
      <c r="M542" s="17">
        <v>5895.23</v>
      </c>
      <c r="N542" s="17">
        <v>5895.23</v>
      </c>
      <c r="O542" s="17">
        <v>0</v>
      </c>
    </row>
    <row r="543" spans="1:15" ht="12.75">
      <c r="A543" s="11"/>
      <c r="B543" s="35" t="s">
        <v>569</v>
      </c>
      <c r="C543" s="31"/>
      <c r="D543" s="31"/>
      <c r="E543" s="32"/>
      <c r="F543" s="12" t="s">
        <v>41</v>
      </c>
      <c r="G543" s="13">
        <v>36642</v>
      </c>
      <c r="H543" s="14">
        <v>0</v>
      </c>
      <c r="I543" s="14">
        <v>0</v>
      </c>
      <c r="J543" s="13">
        <v>36642</v>
      </c>
      <c r="K543" s="13">
        <v>73284</v>
      </c>
      <c r="L543" s="13">
        <v>35972.65</v>
      </c>
      <c r="M543" s="13">
        <v>35972.65</v>
      </c>
      <c r="N543" s="13">
        <v>35972.65</v>
      </c>
      <c r="O543" s="13">
        <v>0</v>
      </c>
    </row>
    <row r="544" spans="1:15" ht="12.75">
      <c r="A544" s="15"/>
      <c r="B544" s="36" t="s">
        <v>570</v>
      </c>
      <c r="C544" s="31"/>
      <c r="D544" s="31"/>
      <c r="E544" s="32"/>
      <c r="F544" s="16" t="s">
        <v>25</v>
      </c>
      <c r="G544" s="17">
        <v>355236</v>
      </c>
      <c r="H544" s="18">
        <v>0</v>
      </c>
      <c r="I544" s="18">
        <v>0</v>
      </c>
      <c r="J544" s="17">
        <v>355236</v>
      </c>
      <c r="K544" s="17">
        <v>683841</v>
      </c>
      <c r="L544" s="17">
        <v>460484.23</v>
      </c>
      <c r="M544" s="17">
        <v>460484.23</v>
      </c>
      <c r="N544" s="17">
        <v>460484.23</v>
      </c>
      <c r="O544" s="17">
        <v>0</v>
      </c>
    </row>
    <row r="545" spans="1:15" ht="12.75">
      <c r="A545" s="11"/>
      <c r="B545" s="35" t="s">
        <v>571</v>
      </c>
      <c r="C545" s="31"/>
      <c r="D545" s="31"/>
      <c r="E545" s="32"/>
      <c r="F545" s="12" t="s">
        <v>37</v>
      </c>
      <c r="G545" s="13">
        <v>30800</v>
      </c>
      <c r="H545" s="14">
        <v>0</v>
      </c>
      <c r="I545" s="14">
        <v>0</v>
      </c>
      <c r="J545" s="13">
        <v>30800</v>
      </c>
      <c r="K545" s="13">
        <v>61600</v>
      </c>
      <c r="L545" s="13">
        <v>27600</v>
      </c>
      <c r="M545" s="13">
        <v>27600</v>
      </c>
      <c r="N545" s="13">
        <v>27600</v>
      </c>
      <c r="O545" s="13">
        <v>0</v>
      </c>
    </row>
    <row r="546" spans="1:15" ht="12.75">
      <c r="A546" s="15"/>
      <c r="B546" s="36" t="s">
        <v>572</v>
      </c>
      <c r="C546" s="31"/>
      <c r="D546" s="31"/>
      <c r="E546" s="32"/>
      <c r="F546" s="16" t="s">
        <v>21</v>
      </c>
      <c r="G546" s="17">
        <v>73449</v>
      </c>
      <c r="H546" s="18">
        <v>0</v>
      </c>
      <c r="I546" s="18">
        <v>0</v>
      </c>
      <c r="J546" s="17">
        <v>73449</v>
      </c>
      <c r="K546" s="17">
        <v>133943.45</v>
      </c>
      <c r="L546" s="17">
        <v>132662.61</v>
      </c>
      <c r="M546" s="17">
        <v>132662.61</v>
      </c>
      <c r="N546" s="17">
        <v>132662.61</v>
      </c>
      <c r="O546" s="17">
        <v>0</v>
      </c>
    </row>
    <row r="547" spans="1:15" ht="12.75">
      <c r="A547" s="11"/>
      <c r="B547" s="35" t="s">
        <v>573</v>
      </c>
      <c r="C547" s="31"/>
      <c r="D547" s="31"/>
      <c r="E547" s="32"/>
      <c r="F547" s="12" t="s">
        <v>33</v>
      </c>
      <c r="G547" s="13">
        <v>7668</v>
      </c>
      <c r="H547" s="14">
        <v>0</v>
      </c>
      <c r="I547" s="14">
        <v>0</v>
      </c>
      <c r="J547" s="13">
        <v>7668</v>
      </c>
      <c r="K547" s="13">
        <v>15336</v>
      </c>
      <c r="L547" s="13">
        <v>0</v>
      </c>
      <c r="M547" s="13">
        <v>0</v>
      </c>
      <c r="N547" s="13">
        <v>0</v>
      </c>
      <c r="O547" s="13">
        <v>0</v>
      </c>
    </row>
    <row r="548" spans="1:15" ht="12.75">
      <c r="A548" s="15"/>
      <c r="B548" s="36" t="s">
        <v>574</v>
      </c>
      <c r="C548" s="31"/>
      <c r="D548" s="31"/>
      <c r="E548" s="32"/>
      <c r="F548" s="16" t="s">
        <v>29</v>
      </c>
      <c r="G548" s="17">
        <v>0</v>
      </c>
      <c r="H548" s="18">
        <v>0</v>
      </c>
      <c r="I548" s="18">
        <v>0</v>
      </c>
      <c r="J548" s="17">
        <v>0</v>
      </c>
      <c r="K548" s="17">
        <v>55664</v>
      </c>
      <c r="L548" s="17">
        <v>0</v>
      </c>
      <c r="M548" s="17">
        <v>0</v>
      </c>
      <c r="N548" s="17">
        <v>0</v>
      </c>
      <c r="O548" s="17">
        <v>0</v>
      </c>
    </row>
    <row r="549" spans="1:15" ht="12.75">
      <c r="A549" s="11"/>
      <c r="B549" s="35" t="s">
        <v>575</v>
      </c>
      <c r="C549" s="31"/>
      <c r="D549" s="31"/>
      <c r="E549" s="32"/>
      <c r="F549" s="12" t="s">
        <v>19</v>
      </c>
      <c r="G549" s="13">
        <v>38756</v>
      </c>
      <c r="H549" s="14">
        <v>0</v>
      </c>
      <c r="I549" s="14">
        <v>0</v>
      </c>
      <c r="J549" s="13">
        <v>38756</v>
      </c>
      <c r="K549" s="13">
        <v>61398.4</v>
      </c>
      <c r="L549" s="13">
        <v>6700</v>
      </c>
      <c r="M549" s="13">
        <v>6700</v>
      </c>
      <c r="N549" s="13">
        <v>6700</v>
      </c>
      <c r="O549" s="13">
        <v>0</v>
      </c>
    </row>
    <row r="550" spans="1:15" ht="12.75">
      <c r="A550" s="15"/>
      <c r="B550" s="36" t="s">
        <v>576</v>
      </c>
      <c r="C550" s="31"/>
      <c r="D550" s="31"/>
      <c r="E550" s="32"/>
      <c r="F550" s="16" t="s">
        <v>25</v>
      </c>
      <c r="G550" s="17">
        <v>213048</v>
      </c>
      <c r="H550" s="18">
        <v>0</v>
      </c>
      <c r="I550" s="18">
        <v>0</v>
      </c>
      <c r="J550" s="17">
        <v>213048</v>
      </c>
      <c r="K550" s="17">
        <v>449569.18</v>
      </c>
      <c r="L550" s="17">
        <v>81571.75</v>
      </c>
      <c r="M550" s="17">
        <v>81571.75</v>
      </c>
      <c r="N550" s="17">
        <v>81571.75</v>
      </c>
      <c r="O550" s="17">
        <v>0</v>
      </c>
    </row>
    <row r="551" spans="1:15" ht="12.75">
      <c r="A551" s="11"/>
      <c r="B551" s="35" t="s">
        <v>577</v>
      </c>
      <c r="C551" s="31"/>
      <c r="D551" s="31"/>
      <c r="E551" s="32"/>
      <c r="F551" s="12" t="s">
        <v>21</v>
      </c>
      <c r="G551" s="13">
        <v>41173</v>
      </c>
      <c r="H551" s="14">
        <v>0</v>
      </c>
      <c r="I551" s="14">
        <v>0</v>
      </c>
      <c r="J551" s="13">
        <v>41173</v>
      </c>
      <c r="K551" s="13">
        <v>82406.73</v>
      </c>
      <c r="L551" s="13">
        <v>18783.69</v>
      </c>
      <c r="M551" s="13">
        <v>18783.69</v>
      </c>
      <c r="N551" s="13">
        <v>18783.69</v>
      </c>
      <c r="O551" s="13">
        <v>0</v>
      </c>
    </row>
    <row r="552" spans="1:15" ht="12.75">
      <c r="A552" s="15"/>
      <c r="B552" s="36" t="s">
        <v>578</v>
      </c>
      <c r="C552" s="31"/>
      <c r="D552" s="31"/>
      <c r="E552" s="32"/>
      <c r="F552" s="16" t="s">
        <v>37</v>
      </c>
      <c r="G552" s="17">
        <v>10400</v>
      </c>
      <c r="H552" s="18">
        <v>0</v>
      </c>
      <c r="I552" s="18">
        <v>0</v>
      </c>
      <c r="J552" s="17">
        <v>10400</v>
      </c>
      <c r="K552" s="17">
        <v>20400</v>
      </c>
      <c r="L552" s="17">
        <v>0</v>
      </c>
      <c r="M552" s="17">
        <v>0</v>
      </c>
      <c r="N552" s="17">
        <v>0</v>
      </c>
      <c r="O552" s="17">
        <v>0</v>
      </c>
    </row>
    <row r="553" spans="1:15" ht="12.75">
      <c r="A553" s="11"/>
      <c r="B553" s="35" t="s">
        <v>579</v>
      </c>
      <c r="C553" s="31"/>
      <c r="D553" s="31"/>
      <c r="E553" s="32"/>
      <c r="F553" s="12" t="s">
        <v>39</v>
      </c>
      <c r="G553" s="13">
        <v>9120</v>
      </c>
      <c r="H553" s="14">
        <v>0</v>
      </c>
      <c r="I553" s="14">
        <v>0</v>
      </c>
      <c r="J553" s="13">
        <v>9120</v>
      </c>
      <c r="K553" s="13">
        <v>19760</v>
      </c>
      <c r="L553" s="13">
        <v>5099.5</v>
      </c>
      <c r="M553" s="13">
        <v>5099.5</v>
      </c>
      <c r="N553" s="13">
        <v>5099.5</v>
      </c>
      <c r="O553" s="13">
        <v>0</v>
      </c>
    </row>
    <row r="554" spans="1:15" ht="12.75">
      <c r="A554" s="15"/>
      <c r="B554" s="36" t="s">
        <v>580</v>
      </c>
      <c r="C554" s="31"/>
      <c r="D554" s="31"/>
      <c r="E554" s="32"/>
      <c r="F554" s="16" t="s">
        <v>29</v>
      </c>
      <c r="G554" s="17">
        <v>0</v>
      </c>
      <c r="H554" s="18">
        <v>0</v>
      </c>
      <c r="I554" s="18">
        <v>0</v>
      </c>
      <c r="J554" s="17">
        <v>0</v>
      </c>
      <c r="K554" s="17">
        <v>83496</v>
      </c>
      <c r="L554" s="17">
        <v>2415.14</v>
      </c>
      <c r="M554" s="17">
        <v>2415.14</v>
      </c>
      <c r="N554" s="17">
        <v>2415.14</v>
      </c>
      <c r="O554" s="17">
        <v>0</v>
      </c>
    </row>
    <row r="555" spans="1:15" ht="12.75">
      <c r="A555" s="11"/>
      <c r="B555" s="35" t="s">
        <v>581</v>
      </c>
      <c r="C555" s="31"/>
      <c r="D555" s="31"/>
      <c r="E555" s="32"/>
      <c r="F555" s="12" t="s">
        <v>19</v>
      </c>
      <c r="G555" s="13">
        <v>54238</v>
      </c>
      <c r="H555" s="14">
        <v>0</v>
      </c>
      <c r="I555" s="14">
        <v>0</v>
      </c>
      <c r="J555" s="13">
        <v>54238</v>
      </c>
      <c r="K555" s="13">
        <v>87964.8</v>
      </c>
      <c r="L555" s="13">
        <v>9300</v>
      </c>
      <c r="M555" s="13">
        <v>9300</v>
      </c>
      <c r="N555" s="13">
        <v>9300</v>
      </c>
      <c r="O555" s="13">
        <v>0</v>
      </c>
    </row>
    <row r="556" spans="1:15" ht="12.75">
      <c r="A556" s="15"/>
      <c r="B556" s="36" t="s">
        <v>582</v>
      </c>
      <c r="C556" s="31"/>
      <c r="D556" s="31"/>
      <c r="E556" s="32"/>
      <c r="F556" s="16" t="s">
        <v>21</v>
      </c>
      <c r="G556" s="17">
        <v>65690</v>
      </c>
      <c r="H556" s="18">
        <v>0</v>
      </c>
      <c r="I556" s="18">
        <v>0</v>
      </c>
      <c r="J556" s="17">
        <v>65690</v>
      </c>
      <c r="K556" s="17">
        <v>122370.88</v>
      </c>
      <c r="L556" s="17">
        <v>32734.89</v>
      </c>
      <c r="M556" s="17">
        <v>32734.89</v>
      </c>
      <c r="N556" s="17">
        <v>32734.89</v>
      </c>
      <c r="O556" s="17">
        <v>0</v>
      </c>
    </row>
    <row r="557" spans="1:15" ht="12.75">
      <c r="A557" s="11"/>
      <c r="B557" s="35" t="s">
        <v>583</v>
      </c>
      <c r="C557" s="31"/>
      <c r="D557" s="31"/>
      <c r="E557" s="32"/>
      <c r="F557" s="12" t="s">
        <v>25</v>
      </c>
      <c r="G557" s="13">
        <v>337326</v>
      </c>
      <c r="H557" s="14">
        <v>0</v>
      </c>
      <c r="I557" s="14">
        <v>0</v>
      </c>
      <c r="J557" s="13">
        <v>337326</v>
      </c>
      <c r="K557" s="13">
        <v>669373.14</v>
      </c>
      <c r="L557" s="13">
        <v>140303.41</v>
      </c>
      <c r="M557" s="13">
        <v>140303.41</v>
      </c>
      <c r="N557" s="13">
        <v>140303.41</v>
      </c>
      <c r="O557" s="13">
        <v>0</v>
      </c>
    </row>
    <row r="558" spans="1:15" ht="12.75">
      <c r="A558" s="15"/>
      <c r="B558" s="36" t="s">
        <v>584</v>
      </c>
      <c r="C558" s="31"/>
      <c r="D558" s="31"/>
      <c r="E558" s="32"/>
      <c r="F558" s="16" t="s">
        <v>37</v>
      </c>
      <c r="G558" s="17">
        <v>15200</v>
      </c>
      <c r="H558" s="18">
        <v>0</v>
      </c>
      <c r="I558" s="18">
        <v>0</v>
      </c>
      <c r="J558" s="17">
        <v>15200</v>
      </c>
      <c r="K558" s="17">
        <v>30800</v>
      </c>
      <c r="L558" s="17">
        <v>0</v>
      </c>
      <c r="M558" s="17">
        <v>0</v>
      </c>
      <c r="N558" s="17">
        <v>0</v>
      </c>
      <c r="O558" s="17">
        <v>0</v>
      </c>
    </row>
    <row r="559" spans="1:15" ht="12.75">
      <c r="A559" s="11"/>
      <c r="B559" s="35" t="s">
        <v>585</v>
      </c>
      <c r="C559" s="31"/>
      <c r="D559" s="31"/>
      <c r="E559" s="32"/>
      <c r="F559" s="12" t="s">
        <v>33</v>
      </c>
      <c r="G559" s="13">
        <v>11502</v>
      </c>
      <c r="H559" s="14">
        <v>0</v>
      </c>
      <c r="I559" s="14">
        <v>0</v>
      </c>
      <c r="J559" s="13">
        <v>11502</v>
      </c>
      <c r="K559" s="13">
        <v>24921</v>
      </c>
      <c r="L559" s="13">
        <v>0</v>
      </c>
      <c r="M559" s="13">
        <v>0</v>
      </c>
      <c r="N559" s="13">
        <v>0</v>
      </c>
      <c r="O559" s="13">
        <v>0</v>
      </c>
    </row>
    <row r="560" spans="1:15" ht="12.75">
      <c r="A560" s="15"/>
      <c r="B560" s="36" t="s">
        <v>586</v>
      </c>
      <c r="C560" s="31"/>
      <c r="D560" s="31"/>
      <c r="E560" s="32"/>
      <c r="F560" s="16" t="s">
        <v>39</v>
      </c>
      <c r="G560" s="17">
        <v>16253</v>
      </c>
      <c r="H560" s="18">
        <v>0</v>
      </c>
      <c r="I560" s="18">
        <v>0</v>
      </c>
      <c r="J560" s="17">
        <v>16253</v>
      </c>
      <c r="K560" s="17">
        <v>30226</v>
      </c>
      <c r="L560" s="17">
        <v>8936.62</v>
      </c>
      <c r="M560" s="17">
        <v>8936.62</v>
      </c>
      <c r="N560" s="17">
        <v>8936.62</v>
      </c>
      <c r="O560" s="17">
        <v>0</v>
      </c>
    </row>
    <row r="561" spans="1:15" ht="12.75">
      <c r="A561" s="38" t="s">
        <v>187</v>
      </c>
      <c r="B561" s="31"/>
      <c r="C561" s="31"/>
      <c r="D561" s="31"/>
      <c r="E561" s="31"/>
      <c r="F561" s="32"/>
      <c r="G561" s="10">
        <v>7500</v>
      </c>
      <c r="H561" s="10">
        <v>14688.26</v>
      </c>
      <c r="I561" s="10">
        <v>6312.28</v>
      </c>
      <c r="J561" s="10">
        <v>15875.98</v>
      </c>
      <c r="K561" s="10">
        <v>15875.98</v>
      </c>
      <c r="L561" s="10">
        <v>15875.98</v>
      </c>
      <c r="M561" s="10">
        <v>15875.98</v>
      </c>
      <c r="N561" s="10">
        <v>15875.98</v>
      </c>
      <c r="O561" s="10">
        <v>0</v>
      </c>
    </row>
    <row r="562" spans="1:15" ht="12.75">
      <c r="A562" s="11"/>
      <c r="B562" s="35" t="s">
        <v>587</v>
      </c>
      <c r="C562" s="31"/>
      <c r="D562" s="31"/>
      <c r="E562" s="32"/>
      <c r="F562" s="12" t="s">
        <v>289</v>
      </c>
      <c r="G562" s="13">
        <v>1500</v>
      </c>
      <c r="H562" s="14">
        <v>4888.26</v>
      </c>
      <c r="I562" s="14">
        <v>1127.9</v>
      </c>
      <c r="J562" s="13">
        <v>5260.36</v>
      </c>
      <c r="K562" s="13">
        <v>5260.36</v>
      </c>
      <c r="L562" s="13">
        <v>5260.36</v>
      </c>
      <c r="M562" s="13">
        <v>5260.36</v>
      </c>
      <c r="N562" s="13">
        <v>5260.36</v>
      </c>
      <c r="O562" s="13">
        <v>0</v>
      </c>
    </row>
    <row r="563" spans="1:15" ht="12.75">
      <c r="A563" s="15"/>
      <c r="B563" s="36" t="s">
        <v>588</v>
      </c>
      <c r="C563" s="31"/>
      <c r="D563" s="31"/>
      <c r="E563" s="32"/>
      <c r="F563" s="16" t="s">
        <v>295</v>
      </c>
      <c r="G563" s="17">
        <v>3000</v>
      </c>
      <c r="H563" s="18">
        <v>9800</v>
      </c>
      <c r="I563" s="18">
        <v>2500</v>
      </c>
      <c r="J563" s="17">
        <v>10300</v>
      </c>
      <c r="K563" s="17">
        <v>10300</v>
      </c>
      <c r="L563" s="17">
        <v>10300</v>
      </c>
      <c r="M563" s="17">
        <v>10300</v>
      </c>
      <c r="N563" s="17">
        <v>10300</v>
      </c>
      <c r="O563" s="17">
        <v>0</v>
      </c>
    </row>
    <row r="564" spans="1:15" ht="15">
      <c r="A564" s="11"/>
      <c r="B564" s="35" t="s">
        <v>589</v>
      </c>
      <c r="C564" s="31"/>
      <c r="D564" s="31"/>
      <c r="E564" s="32"/>
      <c r="F564" s="12" t="s">
        <v>554</v>
      </c>
      <c r="G564" s="13">
        <v>3000</v>
      </c>
      <c r="H564" s="14">
        <v>0</v>
      </c>
      <c r="I564" s="14">
        <v>2684.38</v>
      </c>
      <c r="J564" s="13">
        <v>315.62</v>
      </c>
      <c r="K564" s="13">
        <v>315.62</v>
      </c>
      <c r="L564" s="13">
        <v>315.62</v>
      </c>
      <c r="M564" s="13">
        <v>315.62</v>
      </c>
      <c r="N564" s="13">
        <v>315.62</v>
      </c>
      <c r="O564" s="13">
        <v>0</v>
      </c>
    </row>
    <row r="565" spans="1:15" ht="12.75">
      <c r="A565" s="38" t="s">
        <v>43</v>
      </c>
      <c r="B565" s="31"/>
      <c r="C565" s="31"/>
      <c r="D565" s="31"/>
      <c r="E565" s="31"/>
      <c r="F565" s="32"/>
      <c r="G565" s="10">
        <v>38376</v>
      </c>
      <c r="H565" s="10">
        <v>0</v>
      </c>
      <c r="I565" s="10">
        <v>0</v>
      </c>
      <c r="J565" s="10">
        <v>38376</v>
      </c>
      <c r="K565" s="10">
        <v>76752</v>
      </c>
      <c r="L565" s="10">
        <v>29876.55</v>
      </c>
      <c r="M565" s="10">
        <v>29876.55</v>
      </c>
      <c r="N565" s="10">
        <v>24527.22</v>
      </c>
      <c r="O565" s="10">
        <v>0</v>
      </c>
    </row>
    <row r="566" spans="1:15" ht="12.75">
      <c r="A566" s="15"/>
      <c r="B566" s="36" t="s">
        <v>590</v>
      </c>
      <c r="C566" s="31"/>
      <c r="D566" s="31"/>
      <c r="E566" s="32"/>
      <c r="F566" s="16" t="s">
        <v>55</v>
      </c>
      <c r="G566" s="17">
        <v>11322</v>
      </c>
      <c r="H566" s="18">
        <v>0</v>
      </c>
      <c r="I566" s="18">
        <v>0</v>
      </c>
      <c r="J566" s="17">
        <v>11322</v>
      </c>
      <c r="K566" s="17">
        <v>22366</v>
      </c>
      <c r="L566" s="17">
        <v>15393.47</v>
      </c>
      <c r="M566" s="17">
        <v>15393.47</v>
      </c>
      <c r="N566" s="17">
        <v>12148.12</v>
      </c>
      <c r="O566" s="17">
        <v>0</v>
      </c>
    </row>
    <row r="567" spans="1:15" ht="15">
      <c r="A567" s="11"/>
      <c r="B567" s="35" t="s">
        <v>591</v>
      </c>
      <c r="C567" s="31"/>
      <c r="D567" s="31"/>
      <c r="E567" s="32"/>
      <c r="F567" s="12" t="s">
        <v>53</v>
      </c>
      <c r="G567" s="13">
        <v>3744</v>
      </c>
      <c r="H567" s="14">
        <v>0</v>
      </c>
      <c r="I567" s="14">
        <v>0</v>
      </c>
      <c r="J567" s="13">
        <v>3744</v>
      </c>
      <c r="K567" s="13">
        <v>7488</v>
      </c>
      <c r="L567" s="13">
        <v>5078.76</v>
      </c>
      <c r="M567" s="13">
        <v>5078.76</v>
      </c>
      <c r="N567" s="13">
        <v>4007.8</v>
      </c>
      <c r="O567" s="13">
        <v>0</v>
      </c>
    </row>
    <row r="568" spans="1:15" ht="12.75">
      <c r="A568" s="15"/>
      <c r="B568" s="36" t="s">
        <v>592</v>
      </c>
      <c r="C568" s="31"/>
      <c r="D568" s="31"/>
      <c r="E568" s="32"/>
      <c r="F568" s="16" t="s">
        <v>55</v>
      </c>
      <c r="G568" s="17">
        <v>6950</v>
      </c>
      <c r="H568" s="18">
        <v>0</v>
      </c>
      <c r="I568" s="18">
        <v>0</v>
      </c>
      <c r="J568" s="17">
        <v>6950</v>
      </c>
      <c r="K568" s="17">
        <v>14178</v>
      </c>
      <c r="L568" s="17">
        <v>2623.77</v>
      </c>
      <c r="M568" s="17">
        <v>2623.77</v>
      </c>
      <c r="N568" s="17">
        <v>2429.59</v>
      </c>
      <c r="O568" s="17">
        <v>0</v>
      </c>
    </row>
    <row r="569" spans="1:15" ht="15">
      <c r="A569" s="11"/>
      <c r="B569" s="35" t="s">
        <v>593</v>
      </c>
      <c r="C569" s="31"/>
      <c r="D569" s="31"/>
      <c r="E569" s="32"/>
      <c r="F569" s="12" t="s">
        <v>53</v>
      </c>
      <c r="G569" s="13">
        <v>2392</v>
      </c>
      <c r="H569" s="14">
        <v>0</v>
      </c>
      <c r="I569" s="14">
        <v>0</v>
      </c>
      <c r="J569" s="13">
        <v>2392</v>
      </c>
      <c r="K569" s="13">
        <v>4692</v>
      </c>
      <c r="L569" s="13">
        <v>865.84</v>
      </c>
      <c r="M569" s="13">
        <v>865.84</v>
      </c>
      <c r="N569" s="13">
        <v>801.76</v>
      </c>
      <c r="O569" s="13">
        <v>0</v>
      </c>
    </row>
    <row r="570" spans="1:15" ht="12.75">
      <c r="A570" s="15"/>
      <c r="B570" s="36" t="s">
        <v>594</v>
      </c>
      <c r="C570" s="31"/>
      <c r="D570" s="31"/>
      <c r="E570" s="32"/>
      <c r="F570" s="16" t="s">
        <v>55</v>
      </c>
      <c r="G570" s="17">
        <v>10564</v>
      </c>
      <c r="H570" s="18">
        <v>0</v>
      </c>
      <c r="I570" s="18">
        <v>0</v>
      </c>
      <c r="J570" s="17">
        <v>10564</v>
      </c>
      <c r="K570" s="17">
        <v>21128</v>
      </c>
      <c r="L570" s="17">
        <v>4447.15</v>
      </c>
      <c r="M570" s="17">
        <v>4447.15</v>
      </c>
      <c r="N570" s="17">
        <v>3864.63</v>
      </c>
      <c r="O570" s="17">
        <v>0</v>
      </c>
    </row>
    <row r="571" spans="1:15" ht="15">
      <c r="A571" s="11"/>
      <c r="B571" s="35" t="s">
        <v>595</v>
      </c>
      <c r="C571" s="31"/>
      <c r="D571" s="31"/>
      <c r="E571" s="32"/>
      <c r="F571" s="12" t="s">
        <v>53</v>
      </c>
      <c r="G571" s="13">
        <v>3404</v>
      </c>
      <c r="H571" s="14">
        <v>0</v>
      </c>
      <c r="I571" s="14">
        <v>0</v>
      </c>
      <c r="J571" s="13">
        <v>3404</v>
      </c>
      <c r="K571" s="13">
        <v>6900</v>
      </c>
      <c r="L571" s="13">
        <v>1467.56</v>
      </c>
      <c r="M571" s="13">
        <v>1467.56</v>
      </c>
      <c r="N571" s="13">
        <v>1275.32</v>
      </c>
      <c r="O571" s="13">
        <v>0</v>
      </c>
    </row>
    <row r="572" spans="1:15" ht="12.75">
      <c r="A572" s="38" t="s">
        <v>56</v>
      </c>
      <c r="B572" s="31"/>
      <c r="C572" s="31"/>
      <c r="D572" s="31"/>
      <c r="E572" s="31"/>
      <c r="F572" s="32"/>
      <c r="G572" s="10">
        <v>83722</v>
      </c>
      <c r="H572" s="10">
        <v>29747.6</v>
      </c>
      <c r="I572" s="10">
        <v>0</v>
      </c>
      <c r="J572" s="10">
        <v>113469.6</v>
      </c>
      <c r="K572" s="10">
        <v>192997.6</v>
      </c>
      <c r="L572" s="10">
        <v>73929.6</v>
      </c>
      <c r="M572" s="10">
        <v>73929.6</v>
      </c>
      <c r="N572" s="10">
        <v>73929.6</v>
      </c>
      <c r="O572" s="10">
        <v>0</v>
      </c>
    </row>
    <row r="573" spans="1:15" ht="12.75">
      <c r="A573" s="15"/>
      <c r="B573" s="36" t="s">
        <v>596</v>
      </c>
      <c r="C573" s="31"/>
      <c r="D573" s="31"/>
      <c r="E573" s="32"/>
      <c r="F573" s="16" t="s">
        <v>60</v>
      </c>
      <c r="G573" s="17">
        <v>24300</v>
      </c>
      <c r="H573" s="18">
        <v>29747.6</v>
      </c>
      <c r="I573" s="18">
        <v>0</v>
      </c>
      <c r="J573" s="17">
        <v>54047.6</v>
      </c>
      <c r="K573" s="17">
        <v>73929.6</v>
      </c>
      <c r="L573" s="17">
        <v>73929.6</v>
      </c>
      <c r="M573" s="17">
        <v>73929.6</v>
      </c>
      <c r="N573" s="17">
        <v>73929.6</v>
      </c>
      <c r="O573" s="17">
        <v>0</v>
      </c>
    </row>
    <row r="574" spans="1:15" ht="12.75">
      <c r="A574" s="11"/>
      <c r="B574" s="35" t="s">
        <v>597</v>
      </c>
      <c r="C574" s="31"/>
      <c r="D574" s="31"/>
      <c r="E574" s="32"/>
      <c r="F574" s="12" t="s">
        <v>60</v>
      </c>
      <c r="G574" s="13">
        <v>11486</v>
      </c>
      <c r="H574" s="14">
        <v>0</v>
      </c>
      <c r="I574" s="14">
        <v>0</v>
      </c>
      <c r="J574" s="13">
        <v>11486</v>
      </c>
      <c r="K574" s="13">
        <v>27392</v>
      </c>
      <c r="L574" s="13">
        <v>0</v>
      </c>
      <c r="M574" s="13">
        <v>0</v>
      </c>
      <c r="N574" s="13">
        <v>0</v>
      </c>
      <c r="O574" s="13">
        <v>0</v>
      </c>
    </row>
    <row r="575" spans="1:15" ht="12.75">
      <c r="A575" s="15"/>
      <c r="B575" s="36" t="s">
        <v>598</v>
      </c>
      <c r="C575" s="31"/>
      <c r="D575" s="31"/>
      <c r="E575" s="32"/>
      <c r="F575" s="16" t="s">
        <v>60</v>
      </c>
      <c r="G575" s="17">
        <v>47936</v>
      </c>
      <c r="H575" s="18">
        <v>0</v>
      </c>
      <c r="I575" s="18">
        <v>0</v>
      </c>
      <c r="J575" s="17">
        <v>47936</v>
      </c>
      <c r="K575" s="17">
        <v>91676</v>
      </c>
      <c r="L575" s="17">
        <v>0</v>
      </c>
      <c r="M575" s="17">
        <v>0</v>
      </c>
      <c r="N575" s="17">
        <v>0</v>
      </c>
      <c r="O575" s="17">
        <v>0</v>
      </c>
    </row>
    <row r="576" spans="1:15" ht="12.75">
      <c r="A576" s="37" t="s">
        <v>599</v>
      </c>
      <c r="B576" s="31"/>
      <c r="C576" s="31"/>
      <c r="D576" s="31"/>
      <c r="E576" s="31"/>
      <c r="F576" s="32"/>
      <c r="G576" s="9">
        <v>938932</v>
      </c>
      <c r="H576" s="9">
        <v>12953.5</v>
      </c>
      <c r="I576" s="9">
        <v>53878.5</v>
      </c>
      <c r="J576" s="9">
        <v>898007</v>
      </c>
      <c r="K576" s="9">
        <v>1832717.55</v>
      </c>
      <c r="L576" s="9">
        <v>567790.96</v>
      </c>
      <c r="M576" s="9">
        <v>567790.96</v>
      </c>
      <c r="N576" s="9">
        <v>565765.61</v>
      </c>
      <c r="O576" s="9">
        <v>0</v>
      </c>
    </row>
    <row r="577" spans="1:15" ht="12.75">
      <c r="A577" s="38" t="s">
        <v>17</v>
      </c>
      <c r="B577" s="31"/>
      <c r="C577" s="31"/>
      <c r="D577" s="31"/>
      <c r="E577" s="31"/>
      <c r="F577" s="32"/>
      <c r="G577" s="10">
        <v>813514</v>
      </c>
      <c r="H577" s="10">
        <v>0</v>
      </c>
      <c r="I577" s="10">
        <v>0</v>
      </c>
      <c r="J577" s="10">
        <v>813514</v>
      </c>
      <c r="K577" s="10">
        <v>1724950.55</v>
      </c>
      <c r="L577" s="10">
        <v>494395.94</v>
      </c>
      <c r="M577" s="10">
        <v>494395.94</v>
      </c>
      <c r="N577" s="10">
        <v>494395.94</v>
      </c>
      <c r="O577" s="10">
        <v>0</v>
      </c>
    </row>
    <row r="578" spans="1:15" ht="12.75">
      <c r="A578" s="11"/>
      <c r="B578" s="35" t="s">
        <v>600</v>
      </c>
      <c r="C578" s="31"/>
      <c r="D578" s="31"/>
      <c r="E578" s="32"/>
      <c r="F578" s="12" t="s">
        <v>33</v>
      </c>
      <c r="G578" s="13">
        <v>14571</v>
      </c>
      <c r="H578" s="14">
        <v>0</v>
      </c>
      <c r="I578" s="14">
        <v>0</v>
      </c>
      <c r="J578" s="13">
        <v>14571</v>
      </c>
      <c r="K578" s="13">
        <v>29142</v>
      </c>
      <c r="L578" s="13">
        <v>2596.39</v>
      </c>
      <c r="M578" s="13">
        <v>2596.39</v>
      </c>
      <c r="N578" s="13">
        <v>2596.39</v>
      </c>
      <c r="O578" s="13">
        <v>0</v>
      </c>
    </row>
    <row r="579" spans="1:15" ht="12.75">
      <c r="A579" s="15"/>
      <c r="B579" s="36" t="s">
        <v>601</v>
      </c>
      <c r="C579" s="31"/>
      <c r="D579" s="31"/>
      <c r="E579" s="32"/>
      <c r="F579" s="16" t="s">
        <v>21</v>
      </c>
      <c r="G579" s="17">
        <v>105503</v>
      </c>
      <c r="H579" s="18">
        <v>0</v>
      </c>
      <c r="I579" s="18">
        <v>0</v>
      </c>
      <c r="J579" s="17">
        <v>105503</v>
      </c>
      <c r="K579" s="17">
        <v>205530.75</v>
      </c>
      <c r="L579" s="17">
        <v>57556.38</v>
      </c>
      <c r="M579" s="17">
        <v>57556.38</v>
      </c>
      <c r="N579" s="17">
        <v>57556.38</v>
      </c>
      <c r="O579" s="17">
        <v>0</v>
      </c>
    </row>
    <row r="580" spans="1:15" ht="12.75">
      <c r="A580" s="11"/>
      <c r="B580" s="35" t="s">
        <v>602</v>
      </c>
      <c r="C580" s="31"/>
      <c r="D580" s="31"/>
      <c r="E580" s="32"/>
      <c r="F580" s="12" t="s">
        <v>39</v>
      </c>
      <c r="G580" s="13">
        <v>32574</v>
      </c>
      <c r="H580" s="14">
        <v>0</v>
      </c>
      <c r="I580" s="14">
        <v>0</v>
      </c>
      <c r="J580" s="13">
        <v>32574</v>
      </c>
      <c r="K580" s="13">
        <v>65148</v>
      </c>
      <c r="L580" s="13">
        <v>19719.22</v>
      </c>
      <c r="M580" s="13">
        <v>19719.22</v>
      </c>
      <c r="N580" s="13">
        <v>19719.22</v>
      </c>
      <c r="O580" s="13">
        <v>0</v>
      </c>
    </row>
    <row r="581" spans="1:15" ht="15">
      <c r="A581" s="15"/>
      <c r="B581" s="36" t="s">
        <v>603</v>
      </c>
      <c r="C581" s="31"/>
      <c r="D581" s="31"/>
      <c r="E581" s="32"/>
      <c r="F581" s="16" t="s">
        <v>23</v>
      </c>
      <c r="G581" s="17">
        <v>16000</v>
      </c>
      <c r="H581" s="18">
        <v>0</v>
      </c>
      <c r="I581" s="18">
        <v>0</v>
      </c>
      <c r="J581" s="17">
        <v>16000</v>
      </c>
      <c r="K581" s="17">
        <v>0</v>
      </c>
      <c r="L581" s="17">
        <v>0</v>
      </c>
      <c r="M581" s="17">
        <v>0</v>
      </c>
      <c r="N581" s="17">
        <v>0</v>
      </c>
      <c r="O581" s="17">
        <v>0</v>
      </c>
    </row>
    <row r="582" spans="1:15" ht="12.75">
      <c r="A582" s="11"/>
      <c r="B582" s="35" t="s">
        <v>604</v>
      </c>
      <c r="C582" s="31"/>
      <c r="D582" s="31"/>
      <c r="E582" s="32"/>
      <c r="F582" s="12" t="s">
        <v>29</v>
      </c>
      <c r="G582" s="13">
        <v>0</v>
      </c>
      <c r="H582" s="14">
        <v>0</v>
      </c>
      <c r="I582" s="14">
        <v>0</v>
      </c>
      <c r="J582" s="13">
        <v>0</v>
      </c>
      <c r="K582" s="13">
        <v>145907</v>
      </c>
      <c r="L582" s="13">
        <v>0</v>
      </c>
      <c r="M582" s="13">
        <v>0</v>
      </c>
      <c r="N582" s="13">
        <v>0</v>
      </c>
      <c r="O582" s="13">
        <v>0</v>
      </c>
    </row>
    <row r="583" spans="1:15" ht="12.75">
      <c r="A583" s="15"/>
      <c r="B583" s="36" t="s">
        <v>605</v>
      </c>
      <c r="C583" s="31"/>
      <c r="D583" s="31"/>
      <c r="E583" s="32"/>
      <c r="F583" s="16" t="s">
        <v>19</v>
      </c>
      <c r="G583" s="17">
        <v>21832</v>
      </c>
      <c r="H583" s="18">
        <v>0</v>
      </c>
      <c r="I583" s="18">
        <v>0</v>
      </c>
      <c r="J583" s="17">
        <v>21832</v>
      </c>
      <c r="K583" s="17">
        <v>33154.8</v>
      </c>
      <c r="L583" s="17">
        <v>1000</v>
      </c>
      <c r="M583" s="17">
        <v>1000</v>
      </c>
      <c r="N583" s="17">
        <v>1000</v>
      </c>
      <c r="O583" s="17">
        <v>0</v>
      </c>
    </row>
    <row r="584" spans="1:15" ht="12.75">
      <c r="A584" s="11"/>
      <c r="B584" s="35" t="s">
        <v>606</v>
      </c>
      <c r="C584" s="31"/>
      <c r="D584" s="31"/>
      <c r="E584" s="32"/>
      <c r="F584" s="12" t="s">
        <v>25</v>
      </c>
      <c r="G584" s="13">
        <v>553620</v>
      </c>
      <c r="H584" s="14">
        <v>0</v>
      </c>
      <c r="I584" s="14">
        <v>0</v>
      </c>
      <c r="J584" s="13">
        <v>553620</v>
      </c>
      <c r="K584" s="13">
        <v>1107240</v>
      </c>
      <c r="L584" s="13">
        <v>387759.71</v>
      </c>
      <c r="M584" s="13">
        <v>387759.71</v>
      </c>
      <c r="N584" s="13">
        <v>387759.71</v>
      </c>
      <c r="O584" s="13">
        <v>0</v>
      </c>
    </row>
    <row r="585" spans="1:15" ht="12.75">
      <c r="A585" s="15"/>
      <c r="B585" s="36" t="s">
        <v>607</v>
      </c>
      <c r="C585" s="31"/>
      <c r="D585" s="31"/>
      <c r="E585" s="32"/>
      <c r="F585" s="16" t="s">
        <v>37</v>
      </c>
      <c r="G585" s="17">
        <v>30000</v>
      </c>
      <c r="H585" s="18">
        <v>0</v>
      </c>
      <c r="I585" s="18">
        <v>0</v>
      </c>
      <c r="J585" s="17">
        <v>30000</v>
      </c>
      <c r="K585" s="17">
        <v>60000</v>
      </c>
      <c r="L585" s="17">
        <v>8700</v>
      </c>
      <c r="M585" s="17">
        <v>8700</v>
      </c>
      <c r="N585" s="17">
        <v>8700</v>
      </c>
      <c r="O585" s="17">
        <v>0</v>
      </c>
    </row>
    <row r="586" spans="1:15" ht="12.75">
      <c r="A586" s="11"/>
      <c r="B586" s="35" t="s">
        <v>608</v>
      </c>
      <c r="C586" s="31"/>
      <c r="D586" s="31"/>
      <c r="E586" s="32"/>
      <c r="F586" s="12" t="s">
        <v>41</v>
      </c>
      <c r="G586" s="13">
        <v>39414</v>
      </c>
      <c r="H586" s="14">
        <v>0</v>
      </c>
      <c r="I586" s="14">
        <v>0</v>
      </c>
      <c r="J586" s="13">
        <v>39414</v>
      </c>
      <c r="K586" s="13">
        <v>78828</v>
      </c>
      <c r="L586" s="13">
        <v>17064.24</v>
      </c>
      <c r="M586" s="13">
        <v>17064.24</v>
      </c>
      <c r="N586" s="13">
        <v>17064.24</v>
      </c>
      <c r="O586" s="13">
        <v>0</v>
      </c>
    </row>
    <row r="587" spans="1:15" ht="12.75">
      <c r="A587" s="11"/>
      <c r="B587" s="35" t="s">
        <v>609</v>
      </c>
      <c r="C587" s="31"/>
      <c r="D587" s="31"/>
      <c r="E587" s="32"/>
      <c r="F587" s="12" t="s">
        <v>42</v>
      </c>
      <c r="G587" s="14">
        <v>813514</v>
      </c>
      <c r="H587" s="14">
        <v>0</v>
      </c>
      <c r="I587" s="14">
        <v>0</v>
      </c>
      <c r="J587" s="14">
        <v>813514</v>
      </c>
      <c r="K587" s="14">
        <v>1724950.55</v>
      </c>
      <c r="L587" s="14">
        <v>494395.94</v>
      </c>
      <c r="M587" s="14">
        <v>494395.94</v>
      </c>
      <c r="N587" s="14">
        <v>494395.94</v>
      </c>
      <c r="O587" s="14">
        <v>0</v>
      </c>
    </row>
    <row r="588" spans="1:15" ht="12.75">
      <c r="A588" s="38" t="s">
        <v>187</v>
      </c>
      <c r="B588" s="31"/>
      <c r="C588" s="31"/>
      <c r="D588" s="31"/>
      <c r="E588" s="31"/>
      <c r="F588" s="32"/>
      <c r="G588" s="10">
        <v>6000</v>
      </c>
      <c r="H588" s="10">
        <v>872</v>
      </c>
      <c r="I588" s="10">
        <v>4381.33</v>
      </c>
      <c r="J588" s="10">
        <v>2490.67</v>
      </c>
      <c r="K588" s="10">
        <v>2490.67</v>
      </c>
      <c r="L588" s="10">
        <v>2490.67</v>
      </c>
      <c r="M588" s="10">
        <v>2490.67</v>
      </c>
      <c r="N588" s="10">
        <v>2490.67</v>
      </c>
      <c r="O588" s="10">
        <v>0</v>
      </c>
    </row>
    <row r="589" spans="1:15" ht="12.75">
      <c r="A589" s="15"/>
      <c r="B589" s="36" t="s">
        <v>610</v>
      </c>
      <c r="C589" s="31"/>
      <c r="D589" s="31"/>
      <c r="E589" s="32"/>
      <c r="F589" s="16" t="s">
        <v>289</v>
      </c>
      <c r="G589" s="17">
        <v>3000</v>
      </c>
      <c r="H589" s="18">
        <v>872</v>
      </c>
      <c r="I589" s="18">
        <v>3381.33</v>
      </c>
      <c r="J589" s="17">
        <v>490.67</v>
      </c>
      <c r="K589" s="17">
        <v>490.67</v>
      </c>
      <c r="L589" s="17">
        <v>490.67</v>
      </c>
      <c r="M589" s="17">
        <v>490.67</v>
      </c>
      <c r="N589" s="17">
        <v>490.67</v>
      </c>
      <c r="O589" s="17">
        <v>0</v>
      </c>
    </row>
    <row r="590" spans="1:15" ht="15">
      <c r="A590" s="11"/>
      <c r="B590" s="35" t="s">
        <v>611</v>
      </c>
      <c r="C590" s="31"/>
      <c r="D590" s="31"/>
      <c r="E590" s="32"/>
      <c r="F590" s="12" t="s">
        <v>303</v>
      </c>
      <c r="G590" s="13">
        <v>3000</v>
      </c>
      <c r="H590" s="14">
        <v>0</v>
      </c>
      <c r="I590" s="14">
        <v>1000</v>
      </c>
      <c r="J590" s="13">
        <v>2000</v>
      </c>
      <c r="K590" s="13">
        <v>2000</v>
      </c>
      <c r="L590" s="13">
        <v>2000</v>
      </c>
      <c r="M590" s="13">
        <v>2000</v>
      </c>
      <c r="N590" s="13">
        <v>2000</v>
      </c>
      <c r="O590" s="13">
        <v>0</v>
      </c>
    </row>
    <row r="591" spans="1:15" ht="12.75">
      <c r="A591" s="38" t="s">
        <v>43</v>
      </c>
      <c r="B591" s="31"/>
      <c r="C591" s="31"/>
      <c r="D591" s="31"/>
      <c r="E591" s="31"/>
      <c r="F591" s="32"/>
      <c r="G591" s="10">
        <v>115778</v>
      </c>
      <c r="H591" s="10">
        <v>12081.5</v>
      </c>
      <c r="I591" s="10">
        <v>49497.17</v>
      </c>
      <c r="J591" s="10">
        <v>78362.33</v>
      </c>
      <c r="K591" s="10">
        <v>101636.33</v>
      </c>
      <c r="L591" s="10">
        <v>70904.35</v>
      </c>
      <c r="M591" s="10">
        <v>70904.35</v>
      </c>
      <c r="N591" s="10">
        <v>68879</v>
      </c>
      <c r="O591" s="10">
        <v>0</v>
      </c>
    </row>
    <row r="592" spans="1:15" ht="12.75">
      <c r="A592" s="15"/>
      <c r="B592" s="36" t="s">
        <v>612</v>
      </c>
      <c r="C592" s="31"/>
      <c r="D592" s="31"/>
      <c r="E592" s="32"/>
      <c r="F592" s="16" t="s">
        <v>51</v>
      </c>
      <c r="G592" s="17">
        <v>92504</v>
      </c>
      <c r="H592" s="18">
        <v>12081.5</v>
      </c>
      <c r="I592" s="18">
        <v>49497.17</v>
      </c>
      <c r="J592" s="17">
        <v>55088.33</v>
      </c>
      <c r="K592" s="17">
        <v>55088.33</v>
      </c>
      <c r="L592" s="17">
        <v>55088.33</v>
      </c>
      <c r="M592" s="17">
        <v>55088.33</v>
      </c>
      <c r="N592" s="17">
        <v>55088.33</v>
      </c>
      <c r="O592" s="17">
        <v>0</v>
      </c>
    </row>
    <row r="593" spans="1:15" ht="12.75">
      <c r="A593" s="11"/>
      <c r="B593" s="35" t="s">
        <v>613</v>
      </c>
      <c r="C593" s="31"/>
      <c r="D593" s="31"/>
      <c r="E593" s="32"/>
      <c r="F593" s="12" t="s">
        <v>55</v>
      </c>
      <c r="G593" s="13">
        <v>17502</v>
      </c>
      <c r="H593" s="14">
        <v>0</v>
      </c>
      <c r="I593" s="14">
        <v>0</v>
      </c>
      <c r="J593" s="13">
        <v>17502</v>
      </c>
      <c r="K593" s="13">
        <v>35004</v>
      </c>
      <c r="L593" s="13">
        <v>11891.74</v>
      </c>
      <c r="M593" s="13">
        <v>11891.74</v>
      </c>
      <c r="N593" s="13">
        <v>10368.92</v>
      </c>
      <c r="O593" s="13">
        <v>0</v>
      </c>
    </row>
    <row r="594" spans="1:15" ht="15">
      <c r="A594" s="15"/>
      <c r="B594" s="36" t="s">
        <v>614</v>
      </c>
      <c r="C594" s="31"/>
      <c r="D594" s="31"/>
      <c r="E594" s="32"/>
      <c r="F594" s="16" t="s">
        <v>53</v>
      </c>
      <c r="G594" s="17">
        <v>5772</v>
      </c>
      <c r="H594" s="18">
        <v>0</v>
      </c>
      <c r="I594" s="18">
        <v>0</v>
      </c>
      <c r="J594" s="17">
        <v>5772</v>
      </c>
      <c r="K594" s="17">
        <v>11544</v>
      </c>
      <c r="L594" s="17">
        <v>3924.28</v>
      </c>
      <c r="M594" s="17">
        <v>3924.28</v>
      </c>
      <c r="N594" s="17">
        <v>3421.75</v>
      </c>
      <c r="O594" s="17">
        <v>0</v>
      </c>
    </row>
    <row r="595" spans="1:15" ht="12.75">
      <c r="A595" s="38" t="s">
        <v>56</v>
      </c>
      <c r="B595" s="31"/>
      <c r="C595" s="31"/>
      <c r="D595" s="31"/>
      <c r="E595" s="31"/>
      <c r="F595" s="32"/>
      <c r="G595" s="10">
        <v>3640</v>
      </c>
      <c r="H595" s="10">
        <v>0</v>
      </c>
      <c r="I595" s="10">
        <v>0</v>
      </c>
      <c r="J595" s="10">
        <v>3640</v>
      </c>
      <c r="K595" s="10">
        <v>3640</v>
      </c>
      <c r="L595" s="10">
        <v>0</v>
      </c>
      <c r="M595" s="10">
        <v>0</v>
      </c>
      <c r="N595" s="10">
        <v>0</v>
      </c>
      <c r="O595" s="10">
        <v>0</v>
      </c>
    </row>
    <row r="596" spans="1:15" ht="12.75">
      <c r="A596" s="11"/>
      <c r="B596" s="35" t="s">
        <v>615</v>
      </c>
      <c r="C596" s="31"/>
      <c r="D596" s="31"/>
      <c r="E596" s="32"/>
      <c r="F596" s="12" t="s">
        <v>60</v>
      </c>
      <c r="G596" s="13">
        <v>3640</v>
      </c>
      <c r="H596" s="14">
        <v>0</v>
      </c>
      <c r="I596" s="14">
        <v>0</v>
      </c>
      <c r="J596" s="13">
        <v>3640</v>
      </c>
      <c r="K596" s="13">
        <v>3640</v>
      </c>
      <c r="L596" s="13">
        <v>0</v>
      </c>
      <c r="M596" s="13">
        <v>0</v>
      </c>
      <c r="N596" s="13">
        <v>0</v>
      </c>
      <c r="O596" s="13">
        <v>0</v>
      </c>
    </row>
    <row r="597" spans="1:15" ht="12.75">
      <c r="A597" s="37" t="s">
        <v>616</v>
      </c>
      <c r="B597" s="31"/>
      <c r="C597" s="31"/>
      <c r="D597" s="31"/>
      <c r="E597" s="31"/>
      <c r="F597" s="32"/>
      <c r="G597" s="9">
        <v>285286</v>
      </c>
      <c r="H597" s="9">
        <v>2971</v>
      </c>
      <c r="I597" s="9">
        <v>2766</v>
      </c>
      <c r="J597" s="9">
        <v>285491</v>
      </c>
      <c r="K597" s="9">
        <v>600358.36</v>
      </c>
      <c r="L597" s="9">
        <v>272233.51</v>
      </c>
      <c r="M597" s="9">
        <v>272233.51</v>
      </c>
      <c r="N597" s="9">
        <v>270809.69</v>
      </c>
      <c r="O597" s="9">
        <v>0</v>
      </c>
    </row>
    <row r="598" spans="1:15" ht="12.75">
      <c r="A598" s="38" t="s">
        <v>17</v>
      </c>
      <c r="B598" s="31"/>
      <c r="C598" s="31"/>
      <c r="D598" s="31"/>
      <c r="E598" s="31"/>
      <c r="F598" s="32"/>
      <c r="G598" s="10">
        <v>269470</v>
      </c>
      <c r="H598" s="10">
        <v>0</v>
      </c>
      <c r="I598" s="10">
        <v>0</v>
      </c>
      <c r="J598" s="10">
        <v>269470</v>
      </c>
      <c r="K598" s="10">
        <v>576615.36</v>
      </c>
      <c r="L598" s="10">
        <v>258432.46</v>
      </c>
      <c r="M598" s="10">
        <v>258432.46</v>
      </c>
      <c r="N598" s="10">
        <v>258432.46</v>
      </c>
      <c r="O598" s="10">
        <v>0</v>
      </c>
    </row>
    <row r="599" spans="1:15" ht="12.75">
      <c r="A599" s="15"/>
      <c r="B599" s="36" t="s">
        <v>617</v>
      </c>
      <c r="C599" s="31"/>
      <c r="D599" s="31"/>
      <c r="E599" s="32"/>
      <c r="F599" s="16" t="s">
        <v>33</v>
      </c>
      <c r="G599" s="17">
        <v>5221</v>
      </c>
      <c r="H599" s="18">
        <v>0</v>
      </c>
      <c r="I599" s="18">
        <v>0</v>
      </c>
      <c r="J599" s="17">
        <v>5221</v>
      </c>
      <c r="K599" s="17">
        <v>10442</v>
      </c>
      <c r="L599" s="17">
        <v>2596.39</v>
      </c>
      <c r="M599" s="17">
        <v>2596.39</v>
      </c>
      <c r="N599" s="17">
        <v>2596.39</v>
      </c>
      <c r="O599" s="17">
        <v>0</v>
      </c>
    </row>
    <row r="600" spans="1:15" ht="12.75">
      <c r="A600" s="11"/>
      <c r="B600" s="35" t="s">
        <v>618</v>
      </c>
      <c r="C600" s="31"/>
      <c r="D600" s="31"/>
      <c r="E600" s="32"/>
      <c r="F600" s="12" t="s">
        <v>21</v>
      </c>
      <c r="G600" s="13">
        <v>37723</v>
      </c>
      <c r="H600" s="14">
        <v>0</v>
      </c>
      <c r="I600" s="14">
        <v>0</v>
      </c>
      <c r="J600" s="13">
        <v>37723</v>
      </c>
      <c r="K600" s="13">
        <v>71559.46</v>
      </c>
      <c r="L600" s="13">
        <v>35278.43</v>
      </c>
      <c r="M600" s="13">
        <v>35278.43</v>
      </c>
      <c r="N600" s="13">
        <v>35278.43</v>
      </c>
      <c r="O600" s="13">
        <v>0</v>
      </c>
    </row>
    <row r="601" spans="1:15" ht="12.75">
      <c r="A601" s="15"/>
      <c r="B601" s="36" t="s">
        <v>619</v>
      </c>
      <c r="C601" s="31"/>
      <c r="D601" s="31"/>
      <c r="E601" s="32"/>
      <c r="F601" s="16" t="s">
        <v>25</v>
      </c>
      <c r="G601" s="17">
        <v>178512</v>
      </c>
      <c r="H601" s="18">
        <v>0</v>
      </c>
      <c r="I601" s="18">
        <v>0</v>
      </c>
      <c r="J601" s="17">
        <v>178512</v>
      </c>
      <c r="K601" s="17">
        <v>356826.5</v>
      </c>
      <c r="L601" s="17">
        <v>185571.94</v>
      </c>
      <c r="M601" s="17">
        <v>185571.94</v>
      </c>
      <c r="N601" s="17">
        <v>185571.94</v>
      </c>
      <c r="O601" s="17">
        <v>0</v>
      </c>
    </row>
    <row r="602" spans="1:15" ht="12.75">
      <c r="A602" s="11"/>
      <c r="B602" s="35" t="s">
        <v>620</v>
      </c>
      <c r="C602" s="31"/>
      <c r="D602" s="31"/>
      <c r="E602" s="32"/>
      <c r="F602" s="12" t="s">
        <v>39</v>
      </c>
      <c r="G602" s="13">
        <v>11016</v>
      </c>
      <c r="H602" s="14">
        <v>0</v>
      </c>
      <c r="I602" s="14">
        <v>0</v>
      </c>
      <c r="J602" s="13">
        <v>11016</v>
      </c>
      <c r="K602" s="13">
        <v>22032</v>
      </c>
      <c r="L602" s="13">
        <v>11474.56</v>
      </c>
      <c r="M602" s="13">
        <v>11474.56</v>
      </c>
      <c r="N602" s="13">
        <v>11474.56</v>
      </c>
      <c r="O602" s="13">
        <v>0</v>
      </c>
    </row>
    <row r="603" spans="1:15" ht="12.75">
      <c r="A603" s="15"/>
      <c r="B603" s="36" t="s">
        <v>621</v>
      </c>
      <c r="C603" s="31"/>
      <c r="D603" s="31"/>
      <c r="E603" s="32"/>
      <c r="F603" s="16" t="s">
        <v>29</v>
      </c>
      <c r="G603" s="17">
        <v>0</v>
      </c>
      <c r="H603" s="18">
        <v>0</v>
      </c>
      <c r="I603" s="18">
        <v>0</v>
      </c>
      <c r="J603" s="17">
        <v>0</v>
      </c>
      <c r="K603" s="17">
        <v>48379</v>
      </c>
      <c r="L603" s="17">
        <v>0</v>
      </c>
      <c r="M603" s="17">
        <v>0</v>
      </c>
      <c r="N603" s="17">
        <v>0</v>
      </c>
      <c r="O603" s="17">
        <v>0</v>
      </c>
    </row>
    <row r="604" spans="1:15" ht="12.75">
      <c r="A604" s="11"/>
      <c r="B604" s="35" t="s">
        <v>622</v>
      </c>
      <c r="C604" s="31"/>
      <c r="D604" s="31"/>
      <c r="E604" s="32"/>
      <c r="F604" s="12" t="s">
        <v>41</v>
      </c>
      <c r="G604" s="13">
        <v>10032</v>
      </c>
      <c r="H604" s="14">
        <v>0</v>
      </c>
      <c r="I604" s="14">
        <v>0</v>
      </c>
      <c r="J604" s="13">
        <v>10032</v>
      </c>
      <c r="K604" s="13">
        <v>20064</v>
      </c>
      <c r="L604" s="13">
        <v>9852.12</v>
      </c>
      <c r="M604" s="13">
        <v>9852.12</v>
      </c>
      <c r="N604" s="13">
        <v>9852.12</v>
      </c>
      <c r="O604" s="13">
        <v>0</v>
      </c>
    </row>
    <row r="605" spans="1:15" ht="12.75">
      <c r="A605" s="15"/>
      <c r="B605" s="36" t="s">
        <v>623</v>
      </c>
      <c r="C605" s="31"/>
      <c r="D605" s="31"/>
      <c r="E605" s="32"/>
      <c r="F605" s="16" t="s">
        <v>37</v>
      </c>
      <c r="G605" s="17">
        <v>15000</v>
      </c>
      <c r="H605" s="18">
        <v>0</v>
      </c>
      <c r="I605" s="18">
        <v>0</v>
      </c>
      <c r="J605" s="17">
        <v>15000</v>
      </c>
      <c r="K605" s="17">
        <v>30000</v>
      </c>
      <c r="L605" s="17">
        <v>2400</v>
      </c>
      <c r="M605" s="17">
        <v>2400</v>
      </c>
      <c r="N605" s="17">
        <v>2400</v>
      </c>
      <c r="O605" s="17">
        <v>0</v>
      </c>
    </row>
    <row r="606" spans="1:15" ht="12.75">
      <c r="A606" s="11"/>
      <c r="B606" s="35" t="s">
        <v>624</v>
      </c>
      <c r="C606" s="31"/>
      <c r="D606" s="31"/>
      <c r="E606" s="32"/>
      <c r="F606" s="12" t="s">
        <v>19</v>
      </c>
      <c r="G606" s="13">
        <v>11966</v>
      </c>
      <c r="H606" s="14">
        <v>0</v>
      </c>
      <c r="I606" s="14">
        <v>0</v>
      </c>
      <c r="J606" s="13">
        <v>11966</v>
      </c>
      <c r="K606" s="13">
        <v>17312.4</v>
      </c>
      <c r="L606" s="13">
        <v>11259.02</v>
      </c>
      <c r="M606" s="13">
        <v>11259.02</v>
      </c>
      <c r="N606" s="13">
        <v>11259.02</v>
      </c>
      <c r="O606" s="13">
        <v>0</v>
      </c>
    </row>
    <row r="607" spans="1:15" ht="12.75">
      <c r="A607" s="38" t="s">
        <v>43</v>
      </c>
      <c r="B607" s="31"/>
      <c r="C607" s="31"/>
      <c r="D607" s="31"/>
      <c r="E607" s="31"/>
      <c r="F607" s="32"/>
      <c r="G607" s="10">
        <v>13722</v>
      </c>
      <c r="H607" s="10">
        <v>2971</v>
      </c>
      <c r="I607" s="10">
        <v>2766</v>
      </c>
      <c r="J607" s="10">
        <v>13927</v>
      </c>
      <c r="K607" s="10">
        <v>21649</v>
      </c>
      <c r="L607" s="10">
        <v>13801.05</v>
      </c>
      <c r="M607" s="10">
        <v>13801.05</v>
      </c>
      <c r="N607" s="10">
        <v>12377.23</v>
      </c>
      <c r="O607" s="10">
        <v>0</v>
      </c>
    </row>
    <row r="608" spans="1:15" ht="12.75">
      <c r="A608" s="15"/>
      <c r="B608" s="36" t="s">
        <v>625</v>
      </c>
      <c r="C608" s="31"/>
      <c r="D608" s="31"/>
      <c r="E608" s="32"/>
      <c r="F608" s="16" t="s">
        <v>376</v>
      </c>
      <c r="G608" s="17">
        <v>6000</v>
      </c>
      <c r="H608" s="18">
        <v>2971</v>
      </c>
      <c r="I608" s="18">
        <v>2766</v>
      </c>
      <c r="J608" s="17">
        <v>6205</v>
      </c>
      <c r="K608" s="17">
        <v>6205</v>
      </c>
      <c r="L608" s="17">
        <v>6205</v>
      </c>
      <c r="M608" s="17">
        <v>6205</v>
      </c>
      <c r="N608" s="17">
        <v>6205</v>
      </c>
      <c r="O608" s="17">
        <v>0</v>
      </c>
    </row>
    <row r="609" spans="1:15" ht="12.75">
      <c r="A609" s="11"/>
      <c r="B609" s="35" t="s">
        <v>626</v>
      </c>
      <c r="C609" s="31"/>
      <c r="D609" s="31"/>
      <c r="E609" s="32"/>
      <c r="F609" s="12" t="s">
        <v>55</v>
      </c>
      <c r="G609" s="13">
        <v>5808</v>
      </c>
      <c r="H609" s="14">
        <v>0</v>
      </c>
      <c r="I609" s="14">
        <v>0</v>
      </c>
      <c r="J609" s="13">
        <v>5808</v>
      </c>
      <c r="K609" s="13">
        <v>11616</v>
      </c>
      <c r="L609" s="13">
        <v>5711.32</v>
      </c>
      <c r="M609" s="13">
        <v>5711.32</v>
      </c>
      <c r="N609" s="13">
        <v>4640.78</v>
      </c>
      <c r="O609" s="13">
        <v>0</v>
      </c>
    </row>
    <row r="610" spans="1:15" ht="15">
      <c r="A610" s="15"/>
      <c r="B610" s="36" t="s">
        <v>627</v>
      </c>
      <c r="C610" s="31"/>
      <c r="D610" s="31"/>
      <c r="E610" s="32"/>
      <c r="F610" s="16" t="s">
        <v>53</v>
      </c>
      <c r="G610" s="17">
        <v>1914</v>
      </c>
      <c r="H610" s="18">
        <v>0</v>
      </c>
      <c r="I610" s="18">
        <v>0</v>
      </c>
      <c r="J610" s="17">
        <v>1914</v>
      </c>
      <c r="K610" s="17">
        <v>3828</v>
      </c>
      <c r="L610" s="17">
        <v>1884.73</v>
      </c>
      <c r="M610" s="17">
        <v>1884.73</v>
      </c>
      <c r="N610" s="17">
        <v>1531.45</v>
      </c>
      <c r="O610" s="17">
        <v>0</v>
      </c>
    </row>
    <row r="611" spans="1:15" ht="12.75">
      <c r="A611" s="38" t="s">
        <v>56</v>
      </c>
      <c r="B611" s="31"/>
      <c r="C611" s="31"/>
      <c r="D611" s="31"/>
      <c r="E611" s="31"/>
      <c r="F611" s="32"/>
      <c r="G611" s="10">
        <v>2094</v>
      </c>
      <c r="H611" s="10">
        <v>0</v>
      </c>
      <c r="I611" s="10">
        <v>0</v>
      </c>
      <c r="J611" s="10">
        <v>2094</v>
      </c>
      <c r="K611" s="10">
        <v>2094</v>
      </c>
      <c r="L611" s="10">
        <v>0</v>
      </c>
      <c r="M611" s="10">
        <v>0</v>
      </c>
      <c r="N611" s="10">
        <v>0</v>
      </c>
      <c r="O611" s="10">
        <v>0</v>
      </c>
    </row>
    <row r="612" spans="1:15" ht="12.75">
      <c r="A612" s="11"/>
      <c r="B612" s="35" t="s">
        <v>628</v>
      </c>
      <c r="C612" s="31"/>
      <c r="D612" s="31"/>
      <c r="E612" s="32"/>
      <c r="F612" s="12" t="s">
        <v>60</v>
      </c>
      <c r="G612" s="13">
        <v>2094</v>
      </c>
      <c r="H612" s="14">
        <v>0</v>
      </c>
      <c r="I612" s="14">
        <v>0</v>
      </c>
      <c r="J612" s="13">
        <v>2094</v>
      </c>
      <c r="K612" s="13">
        <v>2094</v>
      </c>
      <c r="L612" s="13">
        <v>0</v>
      </c>
      <c r="M612" s="13">
        <v>0</v>
      </c>
      <c r="N612" s="13">
        <v>0</v>
      </c>
      <c r="O612" s="13">
        <v>0</v>
      </c>
    </row>
    <row r="613" spans="1:15" ht="12.75">
      <c r="A613" s="37" t="s">
        <v>629</v>
      </c>
      <c r="B613" s="31"/>
      <c r="C613" s="31"/>
      <c r="D613" s="31"/>
      <c r="E613" s="31"/>
      <c r="F613" s="32"/>
      <c r="G613" s="9">
        <v>69402</v>
      </c>
      <c r="H613" s="9">
        <v>0</v>
      </c>
      <c r="I613" s="9">
        <v>3500</v>
      </c>
      <c r="J613" s="9">
        <v>65902</v>
      </c>
      <c r="K613" s="9">
        <v>130432.27</v>
      </c>
      <c r="L613" s="9">
        <v>63796.02</v>
      </c>
      <c r="M613" s="9">
        <v>63796.02</v>
      </c>
      <c r="N613" s="9">
        <v>63427.02</v>
      </c>
      <c r="O613" s="9">
        <v>0</v>
      </c>
    </row>
    <row r="614" spans="1:15" ht="12.75">
      <c r="A614" s="38" t="s">
        <v>17</v>
      </c>
      <c r="B614" s="31"/>
      <c r="C614" s="31"/>
      <c r="D614" s="31"/>
      <c r="E614" s="31"/>
      <c r="F614" s="32"/>
      <c r="G614" s="10">
        <v>63735</v>
      </c>
      <c r="H614" s="10">
        <v>0</v>
      </c>
      <c r="I614" s="10">
        <v>0</v>
      </c>
      <c r="J614" s="10">
        <v>63735</v>
      </c>
      <c r="K614" s="10">
        <v>126987.27</v>
      </c>
      <c r="L614" s="10">
        <v>62040</v>
      </c>
      <c r="M614" s="10">
        <v>62040</v>
      </c>
      <c r="N614" s="10">
        <v>62040</v>
      </c>
      <c r="O614" s="10">
        <v>0</v>
      </c>
    </row>
    <row r="615" spans="1:15" ht="12.75">
      <c r="A615" s="15"/>
      <c r="B615" s="36" t="s">
        <v>630</v>
      </c>
      <c r="C615" s="31"/>
      <c r="D615" s="31"/>
      <c r="E615" s="32"/>
      <c r="F615" s="16" t="s">
        <v>33</v>
      </c>
      <c r="G615" s="17">
        <v>1102</v>
      </c>
      <c r="H615" s="18">
        <v>0</v>
      </c>
      <c r="I615" s="18">
        <v>0</v>
      </c>
      <c r="J615" s="17">
        <v>1102</v>
      </c>
      <c r="K615" s="17">
        <v>2204</v>
      </c>
      <c r="L615" s="17">
        <v>1380.95</v>
      </c>
      <c r="M615" s="17">
        <v>1380.95</v>
      </c>
      <c r="N615" s="17">
        <v>1380.95</v>
      </c>
      <c r="O615" s="17">
        <v>0</v>
      </c>
    </row>
    <row r="616" spans="1:15" ht="12.75">
      <c r="A616" s="11"/>
      <c r="B616" s="35" t="s">
        <v>631</v>
      </c>
      <c r="C616" s="31"/>
      <c r="D616" s="31"/>
      <c r="E616" s="32"/>
      <c r="F616" s="12" t="s">
        <v>19</v>
      </c>
      <c r="G616" s="13">
        <v>15646</v>
      </c>
      <c r="H616" s="14">
        <v>0</v>
      </c>
      <c r="I616" s="14">
        <v>0</v>
      </c>
      <c r="J616" s="13">
        <v>15646</v>
      </c>
      <c r="K616" s="13">
        <v>24004.4</v>
      </c>
      <c r="L616" s="13">
        <v>2265.08</v>
      </c>
      <c r="M616" s="13">
        <v>2265.08</v>
      </c>
      <c r="N616" s="13">
        <v>2265.08</v>
      </c>
      <c r="O616" s="13">
        <v>0</v>
      </c>
    </row>
    <row r="617" spans="1:15" ht="12.75">
      <c r="A617" s="15"/>
      <c r="B617" s="36" t="s">
        <v>632</v>
      </c>
      <c r="C617" s="31"/>
      <c r="D617" s="31"/>
      <c r="E617" s="32"/>
      <c r="F617" s="16" t="s">
        <v>21</v>
      </c>
      <c r="G617" s="17">
        <v>8809</v>
      </c>
      <c r="H617" s="18">
        <v>0</v>
      </c>
      <c r="I617" s="18">
        <v>0</v>
      </c>
      <c r="J617" s="17">
        <v>8809</v>
      </c>
      <c r="K617" s="17">
        <v>16420.87</v>
      </c>
      <c r="L617" s="17">
        <v>9653.68</v>
      </c>
      <c r="M617" s="17">
        <v>9653.68</v>
      </c>
      <c r="N617" s="17">
        <v>9653.68</v>
      </c>
      <c r="O617" s="17">
        <v>0</v>
      </c>
    </row>
    <row r="618" spans="1:15" ht="12.75">
      <c r="A618" s="11"/>
      <c r="B618" s="35" t="s">
        <v>633</v>
      </c>
      <c r="C618" s="31"/>
      <c r="D618" s="31"/>
      <c r="E618" s="32"/>
      <c r="F618" s="12" t="s">
        <v>37</v>
      </c>
      <c r="G618" s="13">
        <v>2400</v>
      </c>
      <c r="H618" s="14">
        <v>0</v>
      </c>
      <c r="I618" s="14">
        <v>0</v>
      </c>
      <c r="J618" s="13">
        <v>2400</v>
      </c>
      <c r="K618" s="13">
        <v>4800</v>
      </c>
      <c r="L618" s="13">
        <v>2400</v>
      </c>
      <c r="M618" s="13">
        <v>2400</v>
      </c>
      <c r="N618" s="13">
        <v>2400</v>
      </c>
      <c r="O618" s="13">
        <v>0</v>
      </c>
    </row>
    <row r="619" spans="1:15" ht="12.75">
      <c r="A619" s="15"/>
      <c r="B619" s="36" t="s">
        <v>634</v>
      </c>
      <c r="C619" s="31"/>
      <c r="D619" s="31"/>
      <c r="E619" s="32"/>
      <c r="F619" s="16" t="s">
        <v>41</v>
      </c>
      <c r="G619" s="17">
        <v>4074</v>
      </c>
      <c r="H619" s="18">
        <v>0</v>
      </c>
      <c r="I619" s="18">
        <v>0</v>
      </c>
      <c r="J619" s="17">
        <v>4074</v>
      </c>
      <c r="K619" s="17">
        <v>8148</v>
      </c>
      <c r="L619" s="17">
        <v>5088.48</v>
      </c>
      <c r="M619" s="17">
        <v>5088.48</v>
      </c>
      <c r="N619" s="17">
        <v>5088.48</v>
      </c>
      <c r="O619" s="17">
        <v>0</v>
      </c>
    </row>
    <row r="620" spans="1:15" ht="12.75">
      <c r="A620" s="11"/>
      <c r="B620" s="35" t="s">
        <v>635</v>
      </c>
      <c r="C620" s="31"/>
      <c r="D620" s="31"/>
      <c r="E620" s="32"/>
      <c r="F620" s="12" t="s">
        <v>39</v>
      </c>
      <c r="G620" s="13">
        <v>2094</v>
      </c>
      <c r="H620" s="14">
        <v>0</v>
      </c>
      <c r="I620" s="14">
        <v>0</v>
      </c>
      <c r="J620" s="13">
        <v>2094</v>
      </c>
      <c r="K620" s="13">
        <v>4188</v>
      </c>
      <c r="L620" s="13">
        <v>2690.53</v>
      </c>
      <c r="M620" s="13">
        <v>2690.53</v>
      </c>
      <c r="N620" s="13">
        <v>2690.53</v>
      </c>
      <c r="O620" s="13">
        <v>0</v>
      </c>
    </row>
    <row r="621" spans="1:15" ht="12.75">
      <c r="A621" s="15"/>
      <c r="B621" s="36" t="s">
        <v>636</v>
      </c>
      <c r="C621" s="31"/>
      <c r="D621" s="31"/>
      <c r="E621" s="32"/>
      <c r="F621" s="16" t="s">
        <v>29</v>
      </c>
      <c r="G621" s="17">
        <v>0</v>
      </c>
      <c r="H621" s="18">
        <v>0</v>
      </c>
      <c r="I621" s="18">
        <v>0</v>
      </c>
      <c r="J621" s="17">
        <v>0</v>
      </c>
      <c r="K621" s="17">
        <v>8002</v>
      </c>
      <c r="L621" s="17">
        <v>0</v>
      </c>
      <c r="M621" s="17">
        <v>0</v>
      </c>
      <c r="N621" s="17">
        <v>0</v>
      </c>
      <c r="O621" s="17">
        <v>0</v>
      </c>
    </row>
    <row r="622" spans="1:15" ht="12.75">
      <c r="A622" s="11"/>
      <c r="B622" s="35" t="s">
        <v>637</v>
      </c>
      <c r="C622" s="31"/>
      <c r="D622" s="31"/>
      <c r="E622" s="32"/>
      <c r="F622" s="12" t="s">
        <v>106</v>
      </c>
      <c r="G622" s="13">
        <v>29610</v>
      </c>
      <c r="H622" s="14">
        <v>0</v>
      </c>
      <c r="I622" s="14">
        <v>0</v>
      </c>
      <c r="J622" s="13">
        <v>29610</v>
      </c>
      <c r="K622" s="13">
        <v>59220</v>
      </c>
      <c r="L622" s="13">
        <v>38561.28</v>
      </c>
      <c r="M622" s="13">
        <v>38561.28</v>
      </c>
      <c r="N622" s="13">
        <v>38561.28</v>
      </c>
      <c r="O622" s="13">
        <v>0</v>
      </c>
    </row>
    <row r="623" spans="1:15" ht="12.75">
      <c r="A623" s="38" t="s">
        <v>187</v>
      </c>
      <c r="B623" s="31"/>
      <c r="C623" s="31"/>
      <c r="D623" s="31"/>
      <c r="E623" s="31"/>
      <c r="F623" s="32"/>
      <c r="G623" s="10">
        <v>3500</v>
      </c>
      <c r="H623" s="10">
        <v>0</v>
      </c>
      <c r="I623" s="10">
        <v>3500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</row>
    <row r="624" spans="1:15" ht="12.75">
      <c r="A624" s="15"/>
      <c r="B624" s="36" t="s">
        <v>638</v>
      </c>
      <c r="C624" s="31"/>
      <c r="D624" s="31"/>
      <c r="E624" s="32"/>
      <c r="F624" s="16" t="s">
        <v>293</v>
      </c>
      <c r="G624" s="17">
        <v>3500</v>
      </c>
      <c r="H624" s="18">
        <v>0</v>
      </c>
      <c r="I624" s="18">
        <v>3500</v>
      </c>
      <c r="J624" s="17">
        <v>0</v>
      </c>
      <c r="K624" s="17">
        <v>0</v>
      </c>
      <c r="L624" s="17">
        <v>0</v>
      </c>
      <c r="M624" s="17">
        <v>0</v>
      </c>
      <c r="N624" s="17">
        <v>0</v>
      </c>
      <c r="O624" s="17">
        <v>0</v>
      </c>
    </row>
    <row r="625" spans="1:15" ht="12.75">
      <c r="A625" s="38" t="s">
        <v>43</v>
      </c>
      <c r="B625" s="31"/>
      <c r="C625" s="31"/>
      <c r="D625" s="31"/>
      <c r="E625" s="31"/>
      <c r="F625" s="32"/>
      <c r="G625" s="10">
        <v>1278</v>
      </c>
      <c r="H625" s="10">
        <v>0</v>
      </c>
      <c r="I625" s="10">
        <v>0</v>
      </c>
      <c r="J625" s="10">
        <v>1278</v>
      </c>
      <c r="K625" s="10">
        <v>2556</v>
      </c>
      <c r="L625" s="10">
        <v>1756.02</v>
      </c>
      <c r="M625" s="10">
        <v>1756.02</v>
      </c>
      <c r="N625" s="10">
        <v>1387.02</v>
      </c>
      <c r="O625" s="10">
        <v>0</v>
      </c>
    </row>
    <row r="626" spans="1:15" ht="12.75">
      <c r="A626" s="11"/>
      <c r="B626" s="35" t="s">
        <v>639</v>
      </c>
      <c r="C626" s="31"/>
      <c r="D626" s="31"/>
      <c r="E626" s="32"/>
      <c r="F626" s="12" t="s">
        <v>55</v>
      </c>
      <c r="G626" s="13">
        <v>960</v>
      </c>
      <c r="H626" s="14">
        <v>0</v>
      </c>
      <c r="I626" s="14">
        <v>0</v>
      </c>
      <c r="J626" s="13">
        <v>960</v>
      </c>
      <c r="K626" s="13">
        <v>1920</v>
      </c>
      <c r="L626" s="13">
        <v>1320.3</v>
      </c>
      <c r="M626" s="13">
        <v>1320.3</v>
      </c>
      <c r="N626" s="13">
        <v>1042.86</v>
      </c>
      <c r="O626" s="13">
        <v>0</v>
      </c>
    </row>
    <row r="627" spans="1:15" ht="15">
      <c r="A627" s="15"/>
      <c r="B627" s="36" t="s">
        <v>640</v>
      </c>
      <c r="C627" s="31"/>
      <c r="D627" s="31"/>
      <c r="E627" s="32"/>
      <c r="F627" s="16" t="s">
        <v>53</v>
      </c>
      <c r="G627" s="17">
        <v>318</v>
      </c>
      <c r="H627" s="18">
        <v>0</v>
      </c>
      <c r="I627" s="18">
        <v>0</v>
      </c>
      <c r="J627" s="17">
        <v>318</v>
      </c>
      <c r="K627" s="17">
        <v>636</v>
      </c>
      <c r="L627" s="17">
        <v>435.72</v>
      </c>
      <c r="M627" s="17">
        <v>435.72</v>
      </c>
      <c r="N627" s="17">
        <v>344.16</v>
      </c>
      <c r="O627" s="17">
        <v>0</v>
      </c>
    </row>
    <row r="628" spans="1:15" ht="12.75">
      <c r="A628" s="38" t="s">
        <v>56</v>
      </c>
      <c r="B628" s="31"/>
      <c r="C628" s="31"/>
      <c r="D628" s="31"/>
      <c r="E628" s="31"/>
      <c r="F628" s="32"/>
      <c r="G628" s="10">
        <v>889</v>
      </c>
      <c r="H628" s="10">
        <v>0</v>
      </c>
      <c r="I628" s="10">
        <v>0</v>
      </c>
      <c r="J628" s="10">
        <v>889</v>
      </c>
      <c r="K628" s="10">
        <v>889</v>
      </c>
      <c r="L628" s="10">
        <v>0</v>
      </c>
      <c r="M628" s="10">
        <v>0</v>
      </c>
      <c r="N628" s="10">
        <v>0</v>
      </c>
      <c r="O628" s="10">
        <v>0</v>
      </c>
    </row>
    <row r="629" spans="1:15" ht="12.75">
      <c r="A629" s="11"/>
      <c r="B629" s="35" t="s">
        <v>641</v>
      </c>
      <c r="C629" s="31"/>
      <c r="D629" s="31"/>
      <c r="E629" s="32"/>
      <c r="F629" s="12" t="s">
        <v>60</v>
      </c>
      <c r="G629" s="13">
        <v>889</v>
      </c>
      <c r="H629" s="14">
        <v>0</v>
      </c>
      <c r="I629" s="14">
        <v>0</v>
      </c>
      <c r="J629" s="13">
        <v>889</v>
      </c>
      <c r="K629" s="13">
        <v>889</v>
      </c>
      <c r="L629" s="13">
        <v>0</v>
      </c>
      <c r="M629" s="13">
        <v>0</v>
      </c>
      <c r="N629" s="13">
        <v>0</v>
      </c>
      <c r="O629" s="13">
        <v>0</v>
      </c>
    </row>
    <row r="630" spans="1:15" ht="12.75">
      <c r="A630" s="39" t="s">
        <v>642</v>
      </c>
      <c r="B630" s="29"/>
      <c r="C630" s="29"/>
      <c r="D630" s="29"/>
      <c r="E630" s="29"/>
      <c r="F630" s="29"/>
      <c r="G630" s="19">
        <v>22255407</v>
      </c>
      <c r="H630" s="19">
        <v>1429360.83</v>
      </c>
      <c r="I630" s="19">
        <v>1038292.84</v>
      </c>
      <c r="J630" s="19">
        <v>22646474.99</v>
      </c>
      <c r="K630" s="19">
        <v>41283488.69</v>
      </c>
      <c r="L630" s="19">
        <v>19973765.75</v>
      </c>
      <c r="M630" s="19">
        <v>19973765.75</v>
      </c>
      <c r="N630" s="19">
        <v>19905677.01</v>
      </c>
      <c r="O630" s="19">
        <v>0</v>
      </c>
    </row>
    <row r="631" ht="409.5" customHeight="1" hidden="1"/>
    <row r="632" ht="25.5" customHeight="1"/>
  </sheetData>
  <sheetProtection/>
  <mergeCells count="625">
    <mergeCell ref="A630:F630"/>
    <mergeCell ref="B629:E629"/>
    <mergeCell ref="A628:F628"/>
    <mergeCell ref="B626:E626"/>
    <mergeCell ref="B627:E627"/>
    <mergeCell ref="A625:F625"/>
    <mergeCell ref="A623:F623"/>
    <mergeCell ref="B624:E624"/>
    <mergeCell ref="B622:E622"/>
    <mergeCell ref="B620:E620"/>
    <mergeCell ref="B621:E621"/>
    <mergeCell ref="B618:E618"/>
    <mergeCell ref="B619:E619"/>
    <mergeCell ref="B616:E616"/>
    <mergeCell ref="B617:E617"/>
    <mergeCell ref="A614:F614"/>
    <mergeCell ref="B615:E615"/>
    <mergeCell ref="A613:F613"/>
    <mergeCell ref="B612:E612"/>
    <mergeCell ref="A611:F611"/>
    <mergeCell ref="B609:E609"/>
    <mergeCell ref="B610:E610"/>
    <mergeCell ref="A607:F607"/>
    <mergeCell ref="B608:E608"/>
    <mergeCell ref="B606:E606"/>
    <mergeCell ref="B604:E604"/>
    <mergeCell ref="B605:E605"/>
    <mergeCell ref="B602:E602"/>
    <mergeCell ref="B603:E603"/>
    <mergeCell ref="B600:E600"/>
    <mergeCell ref="B601:E601"/>
    <mergeCell ref="A598:F598"/>
    <mergeCell ref="B599:E599"/>
    <mergeCell ref="A597:F597"/>
    <mergeCell ref="B596:E596"/>
    <mergeCell ref="A595:F595"/>
    <mergeCell ref="B593:E593"/>
    <mergeCell ref="B594:E594"/>
    <mergeCell ref="A591:F591"/>
    <mergeCell ref="B592:E592"/>
    <mergeCell ref="B590:E590"/>
    <mergeCell ref="A588:F588"/>
    <mergeCell ref="B589:E589"/>
    <mergeCell ref="B587:E587"/>
    <mergeCell ref="B586:E586"/>
    <mergeCell ref="B584:E584"/>
    <mergeCell ref="B585:E585"/>
    <mergeCell ref="B582:E582"/>
    <mergeCell ref="B583:E583"/>
    <mergeCell ref="B580:E580"/>
    <mergeCell ref="B581:E581"/>
    <mergeCell ref="B578:E578"/>
    <mergeCell ref="B579:E579"/>
    <mergeCell ref="A576:F576"/>
    <mergeCell ref="A577:F577"/>
    <mergeCell ref="B575:E575"/>
    <mergeCell ref="B574:E574"/>
    <mergeCell ref="A572:F572"/>
    <mergeCell ref="B573:E573"/>
    <mergeCell ref="B571:E571"/>
    <mergeCell ref="B570:E570"/>
    <mergeCell ref="B568:E568"/>
    <mergeCell ref="B569:E569"/>
    <mergeCell ref="B567:E567"/>
    <mergeCell ref="A565:F565"/>
    <mergeCell ref="B566:E566"/>
    <mergeCell ref="B564:E564"/>
    <mergeCell ref="B563:E563"/>
    <mergeCell ref="B562:E562"/>
    <mergeCell ref="A561:F561"/>
    <mergeCell ref="B559:E559"/>
    <mergeCell ref="B560:E560"/>
    <mergeCell ref="B557:E557"/>
    <mergeCell ref="B558:E558"/>
    <mergeCell ref="B555:E555"/>
    <mergeCell ref="B556:E556"/>
    <mergeCell ref="B554:E554"/>
    <mergeCell ref="B552:E552"/>
    <mergeCell ref="B553:E553"/>
    <mergeCell ref="B550:E550"/>
    <mergeCell ref="B551:E551"/>
    <mergeCell ref="B548:E548"/>
    <mergeCell ref="B549:E549"/>
    <mergeCell ref="B547:E547"/>
    <mergeCell ref="B545:E545"/>
    <mergeCell ref="B546:E546"/>
    <mergeCell ref="B543:E543"/>
    <mergeCell ref="B544:E544"/>
    <mergeCell ref="B541:E541"/>
    <mergeCell ref="B542:E542"/>
    <mergeCell ref="B539:E539"/>
    <mergeCell ref="B540:E540"/>
    <mergeCell ref="A537:F537"/>
    <mergeCell ref="B538:E538"/>
    <mergeCell ref="A536:F536"/>
    <mergeCell ref="B535:E535"/>
    <mergeCell ref="A533:F533"/>
    <mergeCell ref="B534:E534"/>
    <mergeCell ref="B532:E532"/>
    <mergeCell ref="B531:E531"/>
    <mergeCell ref="B530:E530"/>
    <mergeCell ref="B529:E529"/>
    <mergeCell ref="B527:E527"/>
    <mergeCell ref="B528:E528"/>
    <mergeCell ref="A526:F526"/>
    <mergeCell ref="B525:E525"/>
    <mergeCell ref="B524:E524"/>
    <mergeCell ref="B523:E523"/>
    <mergeCell ref="A522:F522"/>
    <mergeCell ref="B520:E520"/>
    <mergeCell ref="B521:E521"/>
    <mergeCell ref="B518:E518"/>
    <mergeCell ref="B519:E519"/>
    <mergeCell ref="B516:E516"/>
    <mergeCell ref="B517:E517"/>
    <mergeCell ref="B514:E514"/>
    <mergeCell ref="B515:E515"/>
    <mergeCell ref="B512:E512"/>
    <mergeCell ref="B513:E513"/>
    <mergeCell ref="B510:E510"/>
    <mergeCell ref="B511:E511"/>
    <mergeCell ref="B508:E508"/>
    <mergeCell ref="B509:E509"/>
    <mergeCell ref="B506:E506"/>
    <mergeCell ref="B507:E507"/>
    <mergeCell ref="B504:E504"/>
    <mergeCell ref="B505:E505"/>
    <mergeCell ref="B503:E503"/>
    <mergeCell ref="B501:E501"/>
    <mergeCell ref="B502:E502"/>
    <mergeCell ref="B499:E499"/>
    <mergeCell ref="B500:E500"/>
    <mergeCell ref="B497:E497"/>
    <mergeCell ref="B498:E498"/>
    <mergeCell ref="B495:E495"/>
    <mergeCell ref="B496:E496"/>
    <mergeCell ref="A493:F493"/>
    <mergeCell ref="B494:E494"/>
    <mergeCell ref="B491:E491"/>
    <mergeCell ref="A492:F492"/>
    <mergeCell ref="B490:E490"/>
    <mergeCell ref="B489:E489"/>
    <mergeCell ref="B488:E488"/>
    <mergeCell ref="A487:F487"/>
    <mergeCell ref="B485:E485"/>
    <mergeCell ref="B486:E486"/>
    <mergeCell ref="B484:E484"/>
    <mergeCell ref="B482:E482"/>
    <mergeCell ref="B483:E483"/>
    <mergeCell ref="B481:E481"/>
    <mergeCell ref="B479:E479"/>
    <mergeCell ref="B480:E480"/>
    <mergeCell ref="A477:F477"/>
    <mergeCell ref="B478:E478"/>
    <mergeCell ref="B476:E476"/>
    <mergeCell ref="B474:E474"/>
    <mergeCell ref="B475:E475"/>
    <mergeCell ref="B472:E472"/>
    <mergeCell ref="B473:E473"/>
    <mergeCell ref="B470:E470"/>
    <mergeCell ref="B471:E471"/>
    <mergeCell ref="B468:E468"/>
    <mergeCell ref="B469:E469"/>
    <mergeCell ref="B467:E467"/>
    <mergeCell ref="B465:E465"/>
    <mergeCell ref="B466:E466"/>
    <mergeCell ref="B463:E463"/>
    <mergeCell ref="B464:E464"/>
    <mergeCell ref="B461:E461"/>
    <mergeCell ref="B462:E462"/>
    <mergeCell ref="B459:E459"/>
    <mergeCell ref="B460:E460"/>
    <mergeCell ref="B458:E458"/>
    <mergeCell ref="B456:E456"/>
    <mergeCell ref="B457:E457"/>
    <mergeCell ref="B454:E454"/>
    <mergeCell ref="B455:E455"/>
    <mergeCell ref="B452:E452"/>
    <mergeCell ref="B453:E453"/>
    <mergeCell ref="B450:E450"/>
    <mergeCell ref="B451:E451"/>
    <mergeCell ref="A448:F448"/>
    <mergeCell ref="B449:E449"/>
    <mergeCell ref="A447:F447"/>
    <mergeCell ref="B446:E446"/>
    <mergeCell ref="A444:F444"/>
    <mergeCell ref="B445:E445"/>
    <mergeCell ref="B443:E443"/>
    <mergeCell ref="B441:E441"/>
    <mergeCell ref="B442:E442"/>
    <mergeCell ref="B439:E439"/>
    <mergeCell ref="B440:E440"/>
    <mergeCell ref="B437:E437"/>
    <mergeCell ref="B438:E438"/>
    <mergeCell ref="B436:E436"/>
    <mergeCell ref="B435:E435"/>
    <mergeCell ref="B433:E433"/>
    <mergeCell ref="B434:E434"/>
    <mergeCell ref="A432:F432"/>
    <mergeCell ref="A430:F430"/>
    <mergeCell ref="B431:E431"/>
    <mergeCell ref="B429:E429"/>
    <mergeCell ref="B427:E427"/>
    <mergeCell ref="B428:E428"/>
    <mergeCell ref="B425:E425"/>
    <mergeCell ref="B426:E426"/>
    <mergeCell ref="B423:E423"/>
    <mergeCell ref="B424:E424"/>
    <mergeCell ref="B421:E421"/>
    <mergeCell ref="B422:E422"/>
    <mergeCell ref="B419:E419"/>
    <mergeCell ref="B420:E420"/>
    <mergeCell ref="B417:E417"/>
    <mergeCell ref="B418:E418"/>
    <mergeCell ref="B415:E415"/>
    <mergeCell ref="B416:E416"/>
    <mergeCell ref="B413:E413"/>
    <mergeCell ref="B414:E414"/>
    <mergeCell ref="B411:E411"/>
    <mergeCell ref="B412:E412"/>
    <mergeCell ref="B409:E409"/>
    <mergeCell ref="B410:E410"/>
    <mergeCell ref="A407:F407"/>
    <mergeCell ref="B408:E408"/>
    <mergeCell ref="A406:F406"/>
    <mergeCell ref="B405:E405"/>
    <mergeCell ref="A404:F404"/>
    <mergeCell ref="B402:E402"/>
    <mergeCell ref="B403:E403"/>
    <mergeCell ref="A400:F400"/>
    <mergeCell ref="B401:E401"/>
    <mergeCell ref="B399:E399"/>
    <mergeCell ref="B397:E397"/>
    <mergeCell ref="B398:E398"/>
    <mergeCell ref="B395:E395"/>
    <mergeCell ref="B396:E396"/>
    <mergeCell ref="B393:E393"/>
    <mergeCell ref="B394:E394"/>
    <mergeCell ref="B391:E391"/>
    <mergeCell ref="B392:E392"/>
    <mergeCell ref="B389:E389"/>
    <mergeCell ref="B390:E390"/>
    <mergeCell ref="A387:F387"/>
    <mergeCell ref="A388:F388"/>
    <mergeCell ref="A385:F385"/>
    <mergeCell ref="B386:E386"/>
    <mergeCell ref="B384:E384"/>
    <mergeCell ref="B382:E382"/>
    <mergeCell ref="B383:E383"/>
    <mergeCell ref="B381:E381"/>
    <mergeCell ref="B379:E379"/>
    <mergeCell ref="B380:E380"/>
    <mergeCell ref="A378:F378"/>
    <mergeCell ref="B376:E376"/>
    <mergeCell ref="B377:E377"/>
    <mergeCell ref="B374:E374"/>
    <mergeCell ref="B375:E375"/>
    <mergeCell ref="B372:E372"/>
    <mergeCell ref="B373:E373"/>
    <mergeCell ref="B370:E370"/>
    <mergeCell ref="B371:E371"/>
    <mergeCell ref="B369:E369"/>
    <mergeCell ref="B367:E367"/>
    <mergeCell ref="B368:E368"/>
    <mergeCell ref="B365:E365"/>
    <mergeCell ref="B366:E366"/>
    <mergeCell ref="B363:E363"/>
    <mergeCell ref="B364:E364"/>
    <mergeCell ref="B361:E361"/>
    <mergeCell ref="B362:E362"/>
    <mergeCell ref="A359:F359"/>
    <mergeCell ref="B360:E360"/>
    <mergeCell ref="A358:F358"/>
    <mergeCell ref="B357:E357"/>
    <mergeCell ref="B356:E356"/>
    <mergeCell ref="A354:F354"/>
    <mergeCell ref="B355:E355"/>
    <mergeCell ref="B353:E353"/>
    <mergeCell ref="B352:E352"/>
    <mergeCell ref="B351:E351"/>
    <mergeCell ref="B350:E350"/>
    <mergeCell ref="B349:E349"/>
    <mergeCell ref="B348:E348"/>
    <mergeCell ref="B347:E347"/>
    <mergeCell ref="B346:E346"/>
    <mergeCell ref="B345:E345"/>
    <mergeCell ref="A344:F344"/>
    <mergeCell ref="B342:E342"/>
    <mergeCell ref="B343:E343"/>
    <mergeCell ref="B340:E340"/>
    <mergeCell ref="B341:E341"/>
    <mergeCell ref="B338:E338"/>
    <mergeCell ref="B339:E339"/>
    <mergeCell ref="B336:E336"/>
    <mergeCell ref="B337:E337"/>
    <mergeCell ref="B334:E334"/>
    <mergeCell ref="B335:E335"/>
    <mergeCell ref="B333:E333"/>
    <mergeCell ref="B331:E331"/>
    <mergeCell ref="B332:E332"/>
    <mergeCell ref="B330:E330"/>
    <mergeCell ref="B329:E329"/>
    <mergeCell ref="B328:E328"/>
    <mergeCell ref="B326:E326"/>
    <mergeCell ref="B327:E327"/>
    <mergeCell ref="B324:E324"/>
    <mergeCell ref="B325:E325"/>
    <mergeCell ref="B322:E322"/>
    <mergeCell ref="B323:E323"/>
    <mergeCell ref="B321:E321"/>
    <mergeCell ref="B320:E320"/>
    <mergeCell ref="B318:E318"/>
    <mergeCell ref="B319:E319"/>
    <mergeCell ref="B316:E316"/>
    <mergeCell ref="B317:E317"/>
    <mergeCell ref="B315:E315"/>
    <mergeCell ref="B313:E313"/>
    <mergeCell ref="B314:E314"/>
    <mergeCell ref="B311:E311"/>
    <mergeCell ref="B312:E312"/>
    <mergeCell ref="B310:E310"/>
    <mergeCell ref="B309:E309"/>
    <mergeCell ref="B308:E308"/>
    <mergeCell ref="B307:E307"/>
    <mergeCell ref="B305:E305"/>
    <mergeCell ref="B306:E306"/>
    <mergeCell ref="B304:E304"/>
    <mergeCell ref="B302:E302"/>
    <mergeCell ref="B303:E303"/>
    <mergeCell ref="B300:E300"/>
    <mergeCell ref="B301:E301"/>
    <mergeCell ref="B298:E298"/>
    <mergeCell ref="B299:E299"/>
    <mergeCell ref="B296:E296"/>
    <mergeCell ref="B297:E297"/>
    <mergeCell ref="A294:F294"/>
    <mergeCell ref="B295:E295"/>
    <mergeCell ref="B293:E293"/>
    <mergeCell ref="B292:E292"/>
    <mergeCell ref="B291:E291"/>
    <mergeCell ref="B289:E289"/>
    <mergeCell ref="B290:E290"/>
    <mergeCell ref="B287:E287"/>
    <mergeCell ref="B288:E288"/>
    <mergeCell ref="B285:E285"/>
    <mergeCell ref="B286:E286"/>
    <mergeCell ref="B283:E283"/>
    <mergeCell ref="B284:E284"/>
    <mergeCell ref="B281:E281"/>
    <mergeCell ref="B282:E282"/>
    <mergeCell ref="B279:E279"/>
    <mergeCell ref="B280:E280"/>
    <mergeCell ref="B277:E277"/>
    <mergeCell ref="B278:E278"/>
    <mergeCell ref="B275:E275"/>
    <mergeCell ref="B276:E276"/>
    <mergeCell ref="B273:E273"/>
    <mergeCell ref="B274:E274"/>
    <mergeCell ref="B271:E271"/>
    <mergeCell ref="B272:E272"/>
    <mergeCell ref="B269:E269"/>
    <mergeCell ref="B270:E270"/>
    <mergeCell ref="A268:F268"/>
    <mergeCell ref="B266:E266"/>
    <mergeCell ref="B267:E267"/>
    <mergeCell ref="B264:E264"/>
    <mergeCell ref="B265:E265"/>
    <mergeCell ref="B262:E262"/>
    <mergeCell ref="B263:E263"/>
    <mergeCell ref="B260:E260"/>
    <mergeCell ref="B261:E261"/>
    <mergeCell ref="B259:E259"/>
    <mergeCell ref="B257:E257"/>
    <mergeCell ref="B258:E258"/>
    <mergeCell ref="B255:E255"/>
    <mergeCell ref="B256:E256"/>
    <mergeCell ref="B253:E253"/>
    <mergeCell ref="B254:E254"/>
    <mergeCell ref="B252:E252"/>
    <mergeCell ref="B251:E251"/>
    <mergeCell ref="B249:E249"/>
    <mergeCell ref="B250:E250"/>
    <mergeCell ref="B247:E247"/>
    <mergeCell ref="B248:E248"/>
    <mergeCell ref="B245:E245"/>
    <mergeCell ref="B246:E246"/>
    <mergeCell ref="B243:E243"/>
    <mergeCell ref="B244:E244"/>
    <mergeCell ref="B242:E242"/>
    <mergeCell ref="B240:E240"/>
    <mergeCell ref="B241:E241"/>
    <mergeCell ref="B238:E238"/>
    <mergeCell ref="B239:E239"/>
    <mergeCell ref="B236:E236"/>
    <mergeCell ref="B237:E237"/>
    <mergeCell ref="B235:E235"/>
    <mergeCell ref="B234:E234"/>
    <mergeCell ref="B232:E232"/>
    <mergeCell ref="B233:E233"/>
    <mergeCell ref="B230:E230"/>
    <mergeCell ref="B231:E231"/>
    <mergeCell ref="B228:E228"/>
    <mergeCell ref="B229:E229"/>
    <mergeCell ref="B227:E227"/>
    <mergeCell ref="B225:E225"/>
    <mergeCell ref="B226:E226"/>
    <mergeCell ref="B223:E223"/>
    <mergeCell ref="B224:E224"/>
    <mergeCell ref="B221:E221"/>
    <mergeCell ref="B222:E222"/>
    <mergeCell ref="B219:E219"/>
    <mergeCell ref="B220:E220"/>
    <mergeCell ref="B217:E217"/>
    <mergeCell ref="B218:E218"/>
    <mergeCell ref="B215:E215"/>
    <mergeCell ref="B216:E216"/>
    <mergeCell ref="B213:E213"/>
    <mergeCell ref="B214:E214"/>
    <mergeCell ref="B211:E211"/>
    <mergeCell ref="B212:E212"/>
    <mergeCell ref="B209:E209"/>
    <mergeCell ref="B210:E210"/>
    <mergeCell ref="B207:E207"/>
    <mergeCell ref="B208:E208"/>
    <mergeCell ref="B205:E205"/>
    <mergeCell ref="B206:E206"/>
    <mergeCell ref="B203:E203"/>
    <mergeCell ref="B204:E204"/>
    <mergeCell ref="B202:E202"/>
    <mergeCell ref="B201:E201"/>
    <mergeCell ref="B199:E199"/>
    <mergeCell ref="B200:E200"/>
    <mergeCell ref="B197:E197"/>
    <mergeCell ref="B198:E198"/>
    <mergeCell ref="B195:E195"/>
    <mergeCell ref="B196:E196"/>
    <mergeCell ref="B193:E193"/>
    <mergeCell ref="B194:E194"/>
    <mergeCell ref="B192:E192"/>
    <mergeCell ref="B190:E190"/>
    <mergeCell ref="B191:E191"/>
    <mergeCell ref="B188:E188"/>
    <mergeCell ref="B189:E189"/>
    <mergeCell ref="B186:E186"/>
    <mergeCell ref="B187:E187"/>
    <mergeCell ref="B184:E184"/>
    <mergeCell ref="B185:E185"/>
    <mergeCell ref="B182:E182"/>
    <mergeCell ref="B183:E183"/>
    <mergeCell ref="A180:F180"/>
    <mergeCell ref="A181:F181"/>
    <mergeCell ref="B178:E178"/>
    <mergeCell ref="B179:E179"/>
    <mergeCell ref="A177:F177"/>
    <mergeCell ref="A175:F175"/>
    <mergeCell ref="B176:E176"/>
    <mergeCell ref="B174:E174"/>
    <mergeCell ref="B172:E172"/>
    <mergeCell ref="B173:E173"/>
    <mergeCell ref="B170:E170"/>
    <mergeCell ref="B171:E171"/>
    <mergeCell ref="B168:E168"/>
    <mergeCell ref="B169:E169"/>
    <mergeCell ref="A166:F166"/>
    <mergeCell ref="B167:E167"/>
    <mergeCell ref="A165:F165"/>
    <mergeCell ref="B164:E164"/>
    <mergeCell ref="B163:E163"/>
    <mergeCell ref="B162:E162"/>
    <mergeCell ref="A161:F161"/>
    <mergeCell ref="B159:E159"/>
    <mergeCell ref="B160:E160"/>
    <mergeCell ref="B158:E158"/>
    <mergeCell ref="B156:E156"/>
    <mergeCell ref="B157:E157"/>
    <mergeCell ref="B155:E155"/>
    <mergeCell ref="B153:E153"/>
    <mergeCell ref="B154:E154"/>
    <mergeCell ref="B151:E151"/>
    <mergeCell ref="B152:E152"/>
    <mergeCell ref="A150:F150"/>
    <mergeCell ref="B148:E148"/>
    <mergeCell ref="B149:E149"/>
    <mergeCell ref="B146:E146"/>
    <mergeCell ref="B147:E147"/>
    <mergeCell ref="B144:E144"/>
    <mergeCell ref="B145:E145"/>
    <mergeCell ref="B142:E142"/>
    <mergeCell ref="B143:E143"/>
    <mergeCell ref="B140:E140"/>
    <mergeCell ref="B141:E141"/>
    <mergeCell ref="B139:E139"/>
    <mergeCell ref="B137:E137"/>
    <mergeCell ref="B138:E138"/>
    <mergeCell ref="B135:E135"/>
    <mergeCell ref="B136:E136"/>
    <mergeCell ref="B133:E133"/>
    <mergeCell ref="B134:E134"/>
    <mergeCell ref="B131:E131"/>
    <mergeCell ref="B132:E132"/>
    <mergeCell ref="B130:E130"/>
    <mergeCell ref="B128:E128"/>
    <mergeCell ref="B129:E129"/>
    <mergeCell ref="B126:E126"/>
    <mergeCell ref="B127:E127"/>
    <mergeCell ref="B124:E124"/>
    <mergeCell ref="B125:E125"/>
    <mergeCell ref="B122:E122"/>
    <mergeCell ref="B123:E123"/>
    <mergeCell ref="B120:E120"/>
    <mergeCell ref="B121:E121"/>
    <mergeCell ref="A118:F118"/>
    <mergeCell ref="B119:E119"/>
    <mergeCell ref="A117:F117"/>
    <mergeCell ref="B116:E116"/>
    <mergeCell ref="A115:F115"/>
    <mergeCell ref="B113:E113"/>
    <mergeCell ref="B114:E114"/>
    <mergeCell ref="B112:E112"/>
    <mergeCell ref="B111:E111"/>
    <mergeCell ref="B110:E110"/>
    <mergeCell ref="B109:E109"/>
    <mergeCell ref="A108:F108"/>
    <mergeCell ref="B106:E106"/>
    <mergeCell ref="B107:E107"/>
    <mergeCell ref="B104:E104"/>
    <mergeCell ref="B105:E105"/>
    <mergeCell ref="B102:E102"/>
    <mergeCell ref="B103:E103"/>
    <mergeCell ref="B100:E100"/>
    <mergeCell ref="B101:E101"/>
    <mergeCell ref="A98:F98"/>
    <mergeCell ref="A99:F99"/>
    <mergeCell ref="A96:F96"/>
    <mergeCell ref="B97:E97"/>
    <mergeCell ref="B95:E95"/>
    <mergeCell ref="B93:E93"/>
    <mergeCell ref="B94:E94"/>
    <mergeCell ref="A92:F92"/>
    <mergeCell ref="B90:E90"/>
    <mergeCell ref="B91:E91"/>
    <mergeCell ref="B88:E88"/>
    <mergeCell ref="B89:E89"/>
    <mergeCell ref="B86:E86"/>
    <mergeCell ref="B87:E87"/>
    <mergeCell ref="B84:E84"/>
    <mergeCell ref="B85:E85"/>
    <mergeCell ref="B82:E82"/>
    <mergeCell ref="B83:E83"/>
    <mergeCell ref="B80:E80"/>
    <mergeCell ref="B81:E81"/>
    <mergeCell ref="A78:F78"/>
    <mergeCell ref="A79:F79"/>
    <mergeCell ref="A76:F76"/>
    <mergeCell ref="B77:E77"/>
    <mergeCell ref="B75:E75"/>
    <mergeCell ref="B73:E73"/>
    <mergeCell ref="B74:E74"/>
    <mergeCell ref="A71:F71"/>
    <mergeCell ref="B72:E72"/>
    <mergeCell ref="B70:E70"/>
    <mergeCell ref="B68:E68"/>
    <mergeCell ref="B69:E69"/>
    <mergeCell ref="B66:E66"/>
    <mergeCell ref="B67:E67"/>
    <mergeCell ref="B64:E64"/>
    <mergeCell ref="B65:E65"/>
    <mergeCell ref="B62:E62"/>
    <mergeCell ref="B63:E63"/>
    <mergeCell ref="B60:E60"/>
    <mergeCell ref="B61:E61"/>
    <mergeCell ref="A58:F58"/>
    <mergeCell ref="A59:F59"/>
    <mergeCell ref="A56:F56"/>
    <mergeCell ref="B57:E57"/>
    <mergeCell ref="B55:E55"/>
    <mergeCell ref="B53:E53"/>
    <mergeCell ref="B54:E54"/>
    <mergeCell ref="A51:F51"/>
    <mergeCell ref="B52:E52"/>
    <mergeCell ref="B50:E50"/>
    <mergeCell ref="B48:E48"/>
    <mergeCell ref="B49:E49"/>
    <mergeCell ref="B46:E46"/>
    <mergeCell ref="B47:E47"/>
    <mergeCell ref="B44:E44"/>
    <mergeCell ref="B45:E45"/>
    <mergeCell ref="B42:E42"/>
    <mergeCell ref="B43:E43"/>
    <mergeCell ref="A40:F40"/>
    <mergeCell ref="B41:E41"/>
    <mergeCell ref="A39:F39"/>
    <mergeCell ref="B38:E38"/>
    <mergeCell ref="A36:F36"/>
    <mergeCell ref="B37:E37"/>
    <mergeCell ref="B35:E35"/>
    <mergeCell ref="B33:E33"/>
    <mergeCell ref="B34:E34"/>
    <mergeCell ref="B31:E31"/>
    <mergeCell ref="B32:E32"/>
    <mergeCell ref="B29:E29"/>
    <mergeCell ref="B30:E30"/>
    <mergeCell ref="A28:F28"/>
    <mergeCell ref="B26:E26"/>
    <mergeCell ref="B27:E27"/>
    <mergeCell ref="B24:E24"/>
    <mergeCell ref="B25:E25"/>
    <mergeCell ref="B22:E22"/>
    <mergeCell ref="B23:E23"/>
    <mergeCell ref="B20:E20"/>
    <mergeCell ref="B21:E21"/>
    <mergeCell ref="B18:E18"/>
    <mergeCell ref="B19:E19"/>
    <mergeCell ref="B16:E16"/>
    <mergeCell ref="B17:E17"/>
    <mergeCell ref="A14:F14"/>
    <mergeCell ref="A15:F15"/>
    <mergeCell ref="A12:E12"/>
    <mergeCell ref="A13:F13"/>
    <mergeCell ref="C2:C8"/>
    <mergeCell ref="E2:N2"/>
    <mergeCell ref="O2:O8"/>
    <mergeCell ref="E4:N4"/>
    <mergeCell ref="E6:N6"/>
    <mergeCell ref="E8:N9"/>
  </mergeCells>
  <printOptions/>
  <pageMargins left="0.1968503937007874" right="0.1968503937007874" top="0.1968503937007874" bottom="0.6610629921259843" header="0.1968503937007874" footer="0.1968503937007874"/>
  <pageSetup orientation="landscape"/>
  <headerFooter alignWithMargins="0">
    <oddFooter xml:space="preserve">&amp;L&amp;"Arial"&amp;7&amp;BSIACAM 2019 PRE_SIS_004B&amp;B 
Impreso: 
&amp;I&amp;B23/07/2019 12:45&amp;I&amp;B &amp;C&amp;"Courier New"&amp;4Tipo de Clave Presupuestal: E - ETIQUETADA, A - AMPLIACION, N - NORMAL, C - CENTRALIZADA, O - OBRA 
FuenteOrigenID:  FIA: 01/01/2019 FFA: 30/06/2019 UsuarioID: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3"/>
  <sheetViews>
    <sheetView showGridLines="0" zoomScale="150" zoomScaleNormal="150" zoomScalePageLayoutView="0" workbookViewId="0" topLeftCell="A1">
      <pane ySplit="11" topLeftCell="A12" activePane="bottomLeft" state="frozen"/>
      <selection pane="topLeft" activeCell="A1" sqref="A1"/>
      <selection pane="bottomLeft" activeCell="G629" sqref="G629:G633"/>
    </sheetView>
  </sheetViews>
  <sheetFormatPr defaultColWidth="9.140625" defaultRowHeight="12.75"/>
  <cols>
    <col min="1" max="1" width="2.00390625" style="0" customWidth="1"/>
    <col min="2" max="2" width="1.1484375" style="0" customWidth="1"/>
    <col min="3" max="3" width="8.140625" style="0" customWidth="1"/>
    <col min="4" max="4" width="2.57421875" style="0" customWidth="1"/>
    <col min="5" max="6" width="24.140625" style="0" customWidth="1"/>
    <col min="7" max="7" width="17.7109375" style="0" customWidth="1"/>
    <col min="8" max="9" width="10.140625" style="0" customWidth="1"/>
    <col min="10" max="10" width="12.7109375" style="0" customWidth="1"/>
    <col min="11" max="11" width="15.00390625" style="0" customWidth="1"/>
    <col min="12" max="12" width="18.00390625" style="0" customWidth="1"/>
    <col min="13" max="13" width="15.28125" style="0" customWidth="1"/>
    <col min="14" max="14" width="12.8515625" style="0" customWidth="1"/>
    <col min="15" max="15" width="15.421875" style="0" customWidth="1"/>
  </cols>
  <sheetData>
    <row r="1" spans="1:15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3"/>
      <c r="C2" s="29"/>
      <c r="E2" s="33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0" customHeight="1" hidden="1">
      <c r="A3" s="3"/>
      <c r="C3" s="29"/>
      <c r="O3" s="29"/>
    </row>
    <row r="4" spans="1:15" ht="10.5" customHeight="1">
      <c r="A4" s="3"/>
      <c r="C4" s="29"/>
      <c r="E4" s="34" t="s">
        <v>1</v>
      </c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.5" customHeight="1">
      <c r="A5" s="3"/>
      <c r="C5" s="29"/>
      <c r="O5" s="29"/>
    </row>
    <row r="6" spans="1:15" ht="9.75" customHeight="1">
      <c r="A6" s="3"/>
      <c r="C6" s="29"/>
      <c r="E6" s="34" t="s">
        <v>2</v>
      </c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6" customHeight="1">
      <c r="A7" s="3"/>
      <c r="C7" s="29"/>
      <c r="O7" s="29"/>
    </row>
    <row r="8" spans="1:15" ht="15.75" customHeight="1">
      <c r="A8" s="3"/>
      <c r="C8" s="29"/>
      <c r="E8" s="34" t="s">
        <v>643</v>
      </c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4" ht="12.75">
      <c r="A9" s="3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5" ht="11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ht="16.5" customHeight="1"/>
    <row r="12" spans="1:15" ht="19.5">
      <c r="A12" s="28" t="s">
        <v>4</v>
      </c>
      <c r="B12" s="29"/>
      <c r="C12" s="29"/>
      <c r="D12" s="29"/>
      <c r="E12" s="29"/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  <c r="N12" s="6" t="s">
        <v>13</v>
      </c>
      <c r="O12" s="7" t="s">
        <v>14</v>
      </c>
    </row>
    <row r="13" spans="1:15" ht="12.75">
      <c r="A13" s="30" t="s">
        <v>15</v>
      </c>
      <c r="B13" s="31"/>
      <c r="C13" s="31"/>
      <c r="D13" s="31"/>
      <c r="E13" s="31"/>
      <c r="F13" s="32"/>
      <c r="G13" s="8">
        <v>10596924</v>
      </c>
      <c r="H13" s="8">
        <v>522890.3</v>
      </c>
      <c r="I13" s="8">
        <v>414164.35</v>
      </c>
      <c r="J13" s="8">
        <v>10705649.95</v>
      </c>
      <c r="K13" s="8">
        <v>39281792.9</v>
      </c>
      <c r="L13" s="8">
        <v>9173015.41</v>
      </c>
      <c r="M13" s="8">
        <v>9173015.41</v>
      </c>
      <c r="N13" s="8">
        <v>8537617.54</v>
      </c>
      <c r="O13" s="8">
        <v>0</v>
      </c>
    </row>
    <row r="14" spans="1:15" ht="12.75">
      <c r="A14" s="37" t="s">
        <v>16</v>
      </c>
      <c r="B14" s="31"/>
      <c r="C14" s="31"/>
      <c r="D14" s="31"/>
      <c r="E14" s="31"/>
      <c r="F14" s="32"/>
      <c r="G14" s="9">
        <v>770421</v>
      </c>
      <c r="H14" s="9">
        <v>75000</v>
      </c>
      <c r="I14" s="9">
        <v>152837.26</v>
      </c>
      <c r="J14" s="9">
        <v>692583.74</v>
      </c>
      <c r="K14" s="9">
        <v>2424078.74</v>
      </c>
      <c r="L14" s="9">
        <v>441037.66</v>
      </c>
      <c r="M14" s="9">
        <v>441037.66</v>
      </c>
      <c r="N14" s="9">
        <v>411491.2</v>
      </c>
      <c r="O14" s="9">
        <v>0</v>
      </c>
    </row>
    <row r="15" spans="1:15" ht="12.75">
      <c r="A15" s="38" t="s">
        <v>17</v>
      </c>
      <c r="B15" s="31"/>
      <c r="C15" s="31"/>
      <c r="D15" s="31"/>
      <c r="E15" s="31"/>
      <c r="F15" s="32"/>
      <c r="G15" s="10">
        <v>514938</v>
      </c>
      <c r="H15" s="10">
        <v>0</v>
      </c>
      <c r="I15" s="10">
        <v>0</v>
      </c>
      <c r="J15" s="10">
        <v>514938</v>
      </c>
      <c r="K15" s="10">
        <v>2135508</v>
      </c>
      <c r="L15" s="10">
        <v>315508.94</v>
      </c>
      <c r="M15" s="10">
        <v>315508.94</v>
      </c>
      <c r="N15" s="10">
        <v>315508.94</v>
      </c>
      <c r="O15" s="10">
        <v>0</v>
      </c>
    </row>
    <row r="16" spans="1:15" ht="12.75">
      <c r="A16" s="11"/>
      <c r="B16" s="35" t="s">
        <v>18</v>
      </c>
      <c r="C16" s="31"/>
      <c r="D16" s="31"/>
      <c r="E16" s="32"/>
      <c r="F16" s="12" t="s">
        <v>19</v>
      </c>
      <c r="G16" s="13">
        <v>3040</v>
      </c>
      <c r="H16" s="14">
        <v>0</v>
      </c>
      <c r="I16" s="14">
        <v>0</v>
      </c>
      <c r="J16" s="13">
        <v>3040</v>
      </c>
      <c r="K16" s="13">
        <v>5992</v>
      </c>
      <c r="L16" s="13">
        <v>0</v>
      </c>
      <c r="M16" s="13">
        <v>0</v>
      </c>
      <c r="N16" s="13">
        <v>0</v>
      </c>
      <c r="O16" s="13">
        <v>0</v>
      </c>
    </row>
    <row r="17" spans="1:15" ht="12.75">
      <c r="A17" s="15"/>
      <c r="B17" s="36" t="s">
        <v>20</v>
      </c>
      <c r="C17" s="31"/>
      <c r="D17" s="31"/>
      <c r="E17" s="32"/>
      <c r="F17" s="16" t="s">
        <v>21</v>
      </c>
      <c r="G17" s="17">
        <v>43891</v>
      </c>
      <c r="H17" s="18">
        <v>0</v>
      </c>
      <c r="I17" s="18">
        <v>0</v>
      </c>
      <c r="J17" s="17">
        <v>43891</v>
      </c>
      <c r="K17" s="17">
        <v>183140</v>
      </c>
      <c r="L17" s="17">
        <v>22637.08</v>
      </c>
      <c r="M17" s="17">
        <v>22637.08</v>
      </c>
      <c r="N17" s="17">
        <v>22637.08</v>
      </c>
      <c r="O17" s="17">
        <v>0</v>
      </c>
    </row>
    <row r="18" spans="1:15" ht="15">
      <c r="A18" s="11"/>
      <c r="B18" s="35" t="s">
        <v>22</v>
      </c>
      <c r="C18" s="31"/>
      <c r="D18" s="31"/>
      <c r="E18" s="32"/>
      <c r="F18" s="12" t="s">
        <v>23</v>
      </c>
      <c r="G18" s="13">
        <v>16000</v>
      </c>
      <c r="H18" s="14">
        <v>0</v>
      </c>
      <c r="I18" s="14">
        <v>0</v>
      </c>
      <c r="J18" s="13">
        <v>16000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ht="12.75">
      <c r="A19" s="15"/>
      <c r="B19" s="36" t="s">
        <v>24</v>
      </c>
      <c r="C19" s="31"/>
      <c r="D19" s="31"/>
      <c r="E19" s="32"/>
      <c r="F19" s="16" t="s">
        <v>25</v>
      </c>
      <c r="G19" s="17">
        <v>323301</v>
      </c>
      <c r="H19" s="18">
        <v>0</v>
      </c>
      <c r="I19" s="18">
        <v>0</v>
      </c>
      <c r="J19" s="17">
        <v>323301</v>
      </c>
      <c r="K19" s="17">
        <v>1293204</v>
      </c>
      <c r="L19" s="17">
        <v>252145.01</v>
      </c>
      <c r="M19" s="17">
        <v>252145.01</v>
      </c>
      <c r="N19" s="17">
        <v>252145.01</v>
      </c>
      <c r="O19" s="17">
        <v>0</v>
      </c>
    </row>
    <row r="20" spans="1:15" ht="15">
      <c r="A20" s="11"/>
      <c r="B20" s="35" t="s">
        <v>26</v>
      </c>
      <c r="C20" s="31"/>
      <c r="D20" s="31"/>
      <c r="E20" s="32"/>
      <c r="F20" s="12" t="s">
        <v>27</v>
      </c>
      <c r="G20" s="13">
        <v>408</v>
      </c>
      <c r="H20" s="14">
        <v>0</v>
      </c>
      <c r="I20" s="14">
        <v>0</v>
      </c>
      <c r="J20" s="13">
        <v>408</v>
      </c>
      <c r="K20" s="13">
        <v>1632</v>
      </c>
      <c r="L20" s="13">
        <v>68</v>
      </c>
      <c r="M20" s="13">
        <v>68</v>
      </c>
      <c r="N20" s="13">
        <v>68</v>
      </c>
      <c r="O20" s="13">
        <v>0</v>
      </c>
    </row>
    <row r="21" spans="1:15" ht="12.75">
      <c r="A21" s="15"/>
      <c r="B21" s="36" t="s">
        <v>28</v>
      </c>
      <c r="C21" s="31"/>
      <c r="D21" s="31"/>
      <c r="E21" s="32"/>
      <c r="F21" s="16" t="s">
        <v>29</v>
      </c>
      <c r="G21" s="17">
        <v>0</v>
      </c>
      <c r="H21" s="18">
        <v>0</v>
      </c>
      <c r="I21" s="18">
        <v>0</v>
      </c>
      <c r="J21" s="17">
        <v>0</v>
      </c>
      <c r="K21" s="17">
        <v>168154</v>
      </c>
      <c r="L21" s="17">
        <v>0</v>
      </c>
      <c r="M21" s="17">
        <v>0</v>
      </c>
      <c r="N21" s="17">
        <v>0</v>
      </c>
      <c r="O21" s="17">
        <v>0</v>
      </c>
    </row>
    <row r="22" spans="1:15" ht="15">
      <c r="A22" s="11"/>
      <c r="B22" s="35" t="s">
        <v>30</v>
      </c>
      <c r="C22" s="31"/>
      <c r="D22" s="31"/>
      <c r="E22" s="32"/>
      <c r="F22" s="12" t="s">
        <v>31</v>
      </c>
      <c r="G22" s="13">
        <v>20000</v>
      </c>
      <c r="H22" s="14">
        <v>0</v>
      </c>
      <c r="I22" s="14">
        <v>0</v>
      </c>
      <c r="J22" s="13">
        <v>20000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ht="12.75">
      <c r="A23" s="15"/>
      <c r="B23" s="36" t="s">
        <v>32</v>
      </c>
      <c r="C23" s="31"/>
      <c r="D23" s="31"/>
      <c r="E23" s="32"/>
      <c r="F23" s="16" t="s">
        <v>33</v>
      </c>
      <c r="G23" s="17">
        <v>0</v>
      </c>
      <c r="H23" s="18">
        <v>0</v>
      </c>
      <c r="I23" s="18">
        <v>0</v>
      </c>
      <c r="J23" s="17">
        <v>0</v>
      </c>
      <c r="K23" s="17">
        <v>29894</v>
      </c>
      <c r="L23" s="17">
        <v>0</v>
      </c>
      <c r="M23" s="17">
        <v>0</v>
      </c>
      <c r="N23" s="17">
        <v>0</v>
      </c>
      <c r="O23" s="17">
        <v>0</v>
      </c>
    </row>
    <row r="24" spans="1:15" ht="12.75">
      <c r="A24" s="11"/>
      <c r="B24" s="35" t="s">
        <v>34</v>
      </c>
      <c r="C24" s="31"/>
      <c r="D24" s="31"/>
      <c r="E24" s="32"/>
      <c r="F24" s="12" t="s">
        <v>35</v>
      </c>
      <c r="G24" s="13">
        <v>45000</v>
      </c>
      <c r="H24" s="14">
        <v>0</v>
      </c>
      <c r="I24" s="14">
        <v>0</v>
      </c>
      <c r="J24" s="13">
        <v>45000</v>
      </c>
      <c r="K24" s="13">
        <v>180000</v>
      </c>
      <c r="L24" s="13">
        <v>0</v>
      </c>
      <c r="M24" s="13">
        <v>0</v>
      </c>
      <c r="N24" s="13">
        <v>0</v>
      </c>
      <c r="O24" s="13">
        <v>0</v>
      </c>
    </row>
    <row r="25" spans="1:15" ht="12.75">
      <c r="A25" s="15"/>
      <c r="B25" s="36" t="s">
        <v>36</v>
      </c>
      <c r="C25" s="31"/>
      <c r="D25" s="31"/>
      <c r="E25" s="32"/>
      <c r="F25" s="16" t="s">
        <v>37</v>
      </c>
      <c r="G25" s="17">
        <v>12600</v>
      </c>
      <c r="H25" s="18">
        <v>0</v>
      </c>
      <c r="I25" s="18">
        <v>0</v>
      </c>
      <c r="J25" s="17">
        <v>12600</v>
      </c>
      <c r="K25" s="17">
        <v>50400</v>
      </c>
      <c r="L25" s="17">
        <v>7350</v>
      </c>
      <c r="M25" s="17">
        <v>7350</v>
      </c>
      <c r="N25" s="17">
        <v>7350</v>
      </c>
      <c r="O25" s="17">
        <v>0</v>
      </c>
    </row>
    <row r="26" spans="1:15" ht="12.75">
      <c r="A26" s="11"/>
      <c r="B26" s="35" t="s">
        <v>38</v>
      </c>
      <c r="C26" s="31"/>
      <c r="D26" s="31"/>
      <c r="E26" s="32"/>
      <c r="F26" s="12" t="s">
        <v>39</v>
      </c>
      <c r="G26" s="13">
        <v>10150</v>
      </c>
      <c r="H26" s="14">
        <v>0</v>
      </c>
      <c r="I26" s="14">
        <v>0</v>
      </c>
      <c r="J26" s="13">
        <v>10150</v>
      </c>
      <c r="K26" s="13">
        <v>60900</v>
      </c>
      <c r="L26" s="13">
        <v>6117.69</v>
      </c>
      <c r="M26" s="13">
        <v>6117.69</v>
      </c>
      <c r="N26" s="13">
        <v>6117.69</v>
      </c>
      <c r="O26" s="13">
        <v>0</v>
      </c>
    </row>
    <row r="27" spans="1:15" ht="12.75">
      <c r="A27" s="15"/>
      <c r="B27" s="36" t="s">
        <v>40</v>
      </c>
      <c r="C27" s="31"/>
      <c r="D27" s="31"/>
      <c r="E27" s="32"/>
      <c r="F27" s="16" t="s">
        <v>41</v>
      </c>
      <c r="G27" s="17">
        <v>40548</v>
      </c>
      <c r="H27" s="18">
        <v>0</v>
      </c>
      <c r="I27" s="18">
        <v>0</v>
      </c>
      <c r="J27" s="17">
        <v>40548</v>
      </c>
      <c r="K27" s="17">
        <v>162192</v>
      </c>
      <c r="L27" s="17">
        <v>27191.16</v>
      </c>
      <c r="M27" s="17">
        <v>27191.16</v>
      </c>
      <c r="N27" s="17">
        <v>27191.16</v>
      </c>
      <c r="O27" s="17">
        <v>0</v>
      </c>
    </row>
    <row r="28" spans="1:15" ht="12.75">
      <c r="A28" s="38" t="s">
        <v>43</v>
      </c>
      <c r="B28" s="31"/>
      <c r="C28" s="31"/>
      <c r="D28" s="31"/>
      <c r="E28" s="31"/>
      <c r="F28" s="32"/>
      <c r="G28" s="10">
        <v>196404</v>
      </c>
      <c r="H28" s="10">
        <v>75000</v>
      </c>
      <c r="I28" s="10">
        <v>152837.26</v>
      </c>
      <c r="J28" s="10">
        <v>118566.74</v>
      </c>
      <c r="K28" s="10">
        <v>144778.74</v>
      </c>
      <c r="L28" s="10">
        <v>102028.72</v>
      </c>
      <c r="M28" s="10">
        <v>102028.72</v>
      </c>
      <c r="N28" s="10">
        <v>77382.26</v>
      </c>
      <c r="O28" s="10">
        <v>0</v>
      </c>
    </row>
    <row r="29" spans="1:15" ht="12.75">
      <c r="A29" s="11"/>
      <c r="B29" s="35" t="s">
        <v>44</v>
      </c>
      <c r="C29" s="31"/>
      <c r="D29" s="31"/>
      <c r="E29" s="32"/>
      <c r="F29" s="12" t="s">
        <v>45</v>
      </c>
      <c r="G29" s="13">
        <v>75000</v>
      </c>
      <c r="H29" s="14">
        <v>0</v>
      </c>
      <c r="I29" s="14">
        <v>75000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5" ht="12.75">
      <c r="A30" s="15"/>
      <c r="B30" s="36" t="s">
        <v>46</v>
      </c>
      <c r="C30" s="31"/>
      <c r="D30" s="31"/>
      <c r="E30" s="32"/>
      <c r="F30" s="16" t="s">
        <v>47</v>
      </c>
      <c r="G30" s="17">
        <v>72000</v>
      </c>
      <c r="H30" s="18">
        <v>0</v>
      </c>
      <c r="I30" s="18">
        <v>25537.13</v>
      </c>
      <c r="J30" s="17">
        <v>46462.87</v>
      </c>
      <c r="K30" s="17">
        <v>32462.87</v>
      </c>
      <c r="L30" s="17">
        <v>32462.87</v>
      </c>
      <c r="M30" s="17">
        <v>32462.87</v>
      </c>
      <c r="N30" s="17">
        <v>32462.87</v>
      </c>
      <c r="O30" s="17">
        <v>0</v>
      </c>
    </row>
    <row r="31" spans="1:15" ht="12.75">
      <c r="A31" s="11"/>
      <c r="B31" s="35" t="s">
        <v>48</v>
      </c>
      <c r="C31" s="31"/>
      <c r="D31" s="31"/>
      <c r="E31" s="32"/>
      <c r="F31" s="12" t="s">
        <v>49</v>
      </c>
      <c r="G31" s="13">
        <v>12000</v>
      </c>
      <c r="H31" s="14">
        <v>0</v>
      </c>
      <c r="I31" s="14">
        <v>12000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</row>
    <row r="32" spans="1:15" ht="12.75">
      <c r="A32" s="15"/>
      <c r="B32" s="36" t="s">
        <v>50</v>
      </c>
      <c r="C32" s="31"/>
      <c r="D32" s="31"/>
      <c r="E32" s="32"/>
      <c r="F32" s="16" t="s">
        <v>51</v>
      </c>
      <c r="G32" s="17">
        <v>24000</v>
      </c>
      <c r="H32" s="18">
        <v>0</v>
      </c>
      <c r="I32" s="18">
        <v>11088.13</v>
      </c>
      <c r="J32" s="17">
        <v>12911.87</v>
      </c>
      <c r="K32" s="17">
        <v>12911.87</v>
      </c>
      <c r="L32" s="17">
        <v>12911.87</v>
      </c>
      <c r="M32" s="17">
        <v>12911.87</v>
      </c>
      <c r="N32" s="17">
        <v>12911.87</v>
      </c>
      <c r="O32" s="17">
        <v>0</v>
      </c>
    </row>
    <row r="33" spans="1:15" ht="15">
      <c r="A33" s="11"/>
      <c r="B33" s="35" t="s">
        <v>52</v>
      </c>
      <c r="C33" s="31"/>
      <c r="D33" s="31"/>
      <c r="E33" s="32"/>
      <c r="F33" s="12" t="s">
        <v>53</v>
      </c>
      <c r="G33" s="13">
        <v>3327</v>
      </c>
      <c r="H33" s="14">
        <v>0</v>
      </c>
      <c r="I33" s="14">
        <v>0</v>
      </c>
      <c r="J33" s="13">
        <v>3327</v>
      </c>
      <c r="K33" s="13">
        <v>13308</v>
      </c>
      <c r="L33" s="13">
        <v>2696.08</v>
      </c>
      <c r="M33" s="13">
        <v>2696.08</v>
      </c>
      <c r="N33" s="13">
        <v>1897.76</v>
      </c>
      <c r="O33" s="13">
        <v>0</v>
      </c>
    </row>
    <row r="34" spans="1:15" ht="12.75">
      <c r="A34" s="15"/>
      <c r="B34" s="36" t="s">
        <v>54</v>
      </c>
      <c r="C34" s="31"/>
      <c r="D34" s="31"/>
      <c r="E34" s="32"/>
      <c r="F34" s="16" t="s">
        <v>55</v>
      </c>
      <c r="G34" s="17">
        <v>10077</v>
      </c>
      <c r="H34" s="18">
        <v>0</v>
      </c>
      <c r="I34" s="18">
        <v>0</v>
      </c>
      <c r="J34" s="17">
        <v>10077</v>
      </c>
      <c r="K34" s="17">
        <v>40308</v>
      </c>
      <c r="L34" s="17">
        <v>8169.9</v>
      </c>
      <c r="M34" s="17">
        <v>8169.9</v>
      </c>
      <c r="N34" s="17">
        <v>5750.76</v>
      </c>
      <c r="O34" s="17">
        <v>0</v>
      </c>
    </row>
    <row r="35" spans="1:15" ht="12.75">
      <c r="A35" s="11"/>
      <c r="B35" s="35" t="s">
        <v>44</v>
      </c>
      <c r="C35" s="31"/>
      <c r="D35" s="31"/>
      <c r="E35" s="32"/>
      <c r="F35" s="12" t="s">
        <v>45</v>
      </c>
      <c r="G35" s="13">
        <v>0</v>
      </c>
      <c r="H35" s="14">
        <v>75000</v>
      </c>
      <c r="I35" s="14">
        <v>29212</v>
      </c>
      <c r="J35" s="13">
        <v>45788</v>
      </c>
      <c r="K35" s="13">
        <v>45788</v>
      </c>
      <c r="L35" s="13">
        <v>45788</v>
      </c>
      <c r="M35" s="13">
        <v>45788</v>
      </c>
      <c r="N35" s="13">
        <v>24359</v>
      </c>
      <c r="O35" s="13">
        <v>0</v>
      </c>
    </row>
    <row r="36" spans="1:15" ht="12.75">
      <c r="A36" s="38" t="s">
        <v>56</v>
      </c>
      <c r="B36" s="31"/>
      <c r="C36" s="31"/>
      <c r="D36" s="31"/>
      <c r="E36" s="31"/>
      <c r="F36" s="32"/>
      <c r="G36" s="10">
        <v>59079</v>
      </c>
      <c r="H36" s="10">
        <v>0</v>
      </c>
      <c r="I36" s="10">
        <v>0</v>
      </c>
      <c r="J36" s="10">
        <v>59079</v>
      </c>
      <c r="K36" s="10">
        <v>143792</v>
      </c>
      <c r="L36" s="10">
        <v>23500</v>
      </c>
      <c r="M36" s="10">
        <v>23500</v>
      </c>
      <c r="N36" s="10">
        <v>18600</v>
      </c>
      <c r="O36" s="10">
        <v>0</v>
      </c>
    </row>
    <row r="37" spans="1:15" ht="12.75">
      <c r="A37" s="15"/>
      <c r="B37" s="36" t="s">
        <v>57</v>
      </c>
      <c r="C37" s="31"/>
      <c r="D37" s="31"/>
      <c r="E37" s="32"/>
      <c r="F37" s="16" t="s">
        <v>58</v>
      </c>
      <c r="G37" s="17">
        <v>30000</v>
      </c>
      <c r="H37" s="18">
        <v>0</v>
      </c>
      <c r="I37" s="18">
        <v>0</v>
      </c>
      <c r="J37" s="17">
        <v>30000</v>
      </c>
      <c r="K37" s="17">
        <v>23500</v>
      </c>
      <c r="L37" s="17">
        <v>23500</v>
      </c>
      <c r="M37" s="17">
        <v>23500</v>
      </c>
      <c r="N37" s="17">
        <v>18600</v>
      </c>
      <c r="O37" s="17">
        <v>0</v>
      </c>
    </row>
    <row r="38" spans="1:15" ht="12.75">
      <c r="A38" s="11"/>
      <c r="B38" s="35" t="s">
        <v>59</v>
      </c>
      <c r="C38" s="31"/>
      <c r="D38" s="31"/>
      <c r="E38" s="32"/>
      <c r="F38" s="12" t="s">
        <v>60</v>
      </c>
      <c r="G38" s="13">
        <v>29079</v>
      </c>
      <c r="H38" s="14">
        <v>0</v>
      </c>
      <c r="I38" s="14">
        <v>0</v>
      </c>
      <c r="J38" s="13">
        <v>29079</v>
      </c>
      <c r="K38" s="13">
        <v>120292</v>
      </c>
      <c r="L38" s="13">
        <v>0</v>
      </c>
      <c r="M38" s="13">
        <v>0</v>
      </c>
      <c r="N38" s="13">
        <v>0</v>
      </c>
      <c r="O38" s="13">
        <v>0</v>
      </c>
    </row>
    <row r="39" spans="1:15" ht="12.75">
      <c r="A39" s="37" t="s">
        <v>61</v>
      </c>
      <c r="B39" s="31"/>
      <c r="C39" s="31"/>
      <c r="D39" s="31"/>
      <c r="E39" s="31"/>
      <c r="F39" s="32"/>
      <c r="G39" s="9">
        <v>272532</v>
      </c>
      <c r="H39" s="9">
        <v>0</v>
      </c>
      <c r="I39" s="9">
        <v>24800</v>
      </c>
      <c r="J39" s="9">
        <v>247732</v>
      </c>
      <c r="K39" s="9">
        <v>984756.4</v>
      </c>
      <c r="L39" s="9">
        <v>177934.79</v>
      </c>
      <c r="M39" s="9">
        <v>177934.79</v>
      </c>
      <c r="N39" s="9">
        <v>176230.87</v>
      </c>
      <c r="O39" s="9">
        <v>0</v>
      </c>
    </row>
    <row r="40" spans="1:15" ht="12.75">
      <c r="A40" s="38" t="s">
        <v>17</v>
      </c>
      <c r="B40" s="31"/>
      <c r="C40" s="31"/>
      <c r="D40" s="31"/>
      <c r="E40" s="31"/>
      <c r="F40" s="32"/>
      <c r="G40" s="10">
        <v>236293</v>
      </c>
      <c r="H40" s="10">
        <v>0</v>
      </c>
      <c r="I40" s="10">
        <v>0</v>
      </c>
      <c r="J40" s="10">
        <v>236293</v>
      </c>
      <c r="K40" s="10">
        <v>957886.4</v>
      </c>
      <c r="L40" s="10">
        <v>168822.87</v>
      </c>
      <c r="M40" s="10">
        <v>168822.87</v>
      </c>
      <c r="N40" s="10">
        <v>168822.87</v>
      </c>
      <c r="O40" s="10">
        <v>0</v>
      </c>
    </row>
    <row r="41" spans="1:15" ht="12.75">
      <c r="A41" s="15"/>
      <c r="B41" s="36" t="s">
        <v>62</v>
      </c>
      <c r="C41" s="31"/>
      <c r="D41" s="31"/>
      <c r="E41" s="32"/>
      <c r="F41" s="16" t="s">
        <v>19</v>
      </c>
      <c r="G41" s="17">
        <v>5018</v>
      </c>
      <c r="H41" s="18">
        <v>0</v>
      </c>
      <c r="I41" s="18">
        <v>0</v>
      </c>
      <c r="J41" s="17">
        <v>5018</v>
      </c>
      <c r="K41" s="17">
        <v>16990.4</v>
      </c>
      <c r="L41" s="17">
        <v>0</v>
      </c>
      <c r="M41" s="17">
        <v>0</v>
      </c>
      <c r="N41" s="17">
        <v>0</v>
      </c>
      <c r="O41" s="17">
        <v>0</v>
      </c>
    </row>
    <row r="42" spans="1:15" ht="12.75">
      <c r="A42" s="11"/>
      <c r="B42" s="35" t="s">
        <v>63</v>
      </c>
      <c r="C42" s="31"/>
      <c r="D42" s="31"/>
      <c r="E42" s="32"/>
      <c r="F42" s="12" t="s">
        <v>41</v>
      </c>
      <c r="G42" s="13">
        <v>15123</v>
      </c>
      <c r="H42" s="14">
        <v>0</v>
      </c>
      <c r="I42" s="14">
        <v>0</v>
      </c>
      <c r="J42" s="13">
        <v>15123</v>
      </c>
      <c r="K42" s="13">
        <v>60492</v>
      </c>
      <c r="L42" s="13">
        <v>16609.32</v>
      </c>
      <c r="M42" s="13">
        <v>16609.32</v>
      </c>
      <c r="N42" s="13">
        <v>16609.32</v>
      </c>
      <c r="O42" s="13">
        <v>0</v>
      </c>
    </row>
    <row r="43" spans="1:15" ht="12.75">
      <c r="A43" s="15"/>
      <c r="B43" s="36" t="s">
        <v>64</v>
      </c>
      <c r="C43" s="31"/>
      <c r="D43" s="31"/>
      <c r="E43" s="32"/>
      <c r="F43" s="16" t="s">
        <v>39</v>
      </c>
      <c r="G43" s="17">
        <v>5290</v>
      </c>
      <c r="H43" s="18">
        <v>0</v>
      </c>
      <c r="I43" s="18">
        <v>0</v>
      </c>
      <c r="J43" s="17">
        <v>5290</v>
      </c>
      <c r="K43" s="17">
        <v>31740</v>
      </c>
      <c r="L43" s="17">
        <v>4831.42</v>
      </c>
      <c r="M43" s="17">
        <v>4831.42</v>
      </c>
      <c r="N43" s="17">
        <v>4831.42</v>
      </c>
      <c r="O43" s="17">
        <v>0</v>
      </c>
    </row>
    <row r="44" spans="1:15" ht="12.75">
      <c r="A44" s="11"/>
      <c r="B44" s="35" t="s">
        <v>65</v>
      </c>
      <c r="C44" s="31"/>
      <c r="D44" s="31"/>
      <c r="E44" s="32"/>
      <c r="F44" s="12" t="s">
        <v>33</v>
      </c>
      <c r="G44" s="13">
        <v>0</v>
      </c>
      <c r="H44" s="14">
        <v>0</v>
      </c>
      <c r="I44" s="14">
        <v>0</v>
      </c>
      <c r="J44" s="13">
        <v>0</v>
      </c>
      <c r="K44" s="13">
        <v>13098</v>
      </c>
      <c r="L44" s="13">
        <v>0</v>
      </c>
      <c r="M44" s="13">
        <v>0</v>
      </c>
      <c r="N44" s="13">
        <v>0</v>
      </c>
      <c r="O44" s="13">
        <v>0</v>
      </c>
    </row>
    <row r="45" spans="1:15" ht="12.75">
      <c r="A45" s="15"/>
      <c r="B45" s="36" t="s">
        <v>66</v>
      </c>
      <c r="C45" s="31"/>
      <c r="D45" s="31"/>
      <c r="E45" s="32"/>
      <c r="F45" s="16" t="s">
        <v>29</v>
      </c>
      <c r="G45" s="17">
        <v>0</v>
      </c>
      <c r="H45" s="18">
        <v>0</v>
      </c>
      <c r="I45" s="18">
        <v>0</v>
      </c>
      <c r="J45" s="17">
        <v>0</v>
      </c>
      <c r="K45" s="17">
        <v>68162</v>
      </c>
      <c r="L45" s="17">
        <v>0</v>
      </c>
      <c r="M45" s="17">
        <v>0</v>
      </c>
      <c r="N45" s="17">
        <v>0</v>
      </c>
      <c r="O45" s="17">
        <v>0</v>
      </c>
    </row>
    <row r="46" spans="1:15" ht="12.75">
      <c r="A46" s="11"/>
      <c r="B46" s="35" t="s">
        <v>67</v>
      </c>
      <c r="C46" s="31"/>
      <c r="D46" s="31"/>
      <c r="E46" s="32"/>
      <c r="F46" s="12" t="s">
        <v>35</v>
      </c>
      <c r="G46" s="13">
        <v>30000</v>
      </c>
      <c r="H46" s="14">
        <v>0</v>
      </c>
      <c r="I46" s="14">
        <v>0</v>
      </c>
      <c r="J46" s="13">
        <v>30000</v>
      </c>
      <c r="K46" s="13">
        <v>120000</v>
      </c>
      <c r="L46" s="13">
        <v>0</v>
      </c>
      <c r="M46" s="13">
        <v>0</v>
      </c>
      <c r="N46" s="13">
        <v>0</v>
      </c>
      <c r="O46" s="13">
        <v>0</v>
      </c>
    </row>
    <row r="47" spans="1:15" ht="12.75">
      <c r="A47" s="15"/>
      <c r="B47" s="36" t="s">
        <v>68</v>
      </c>
      <c r="C47" s="31"/>
      <c r="D47" s="31"/>
      <c r="E47" s="32"/>
      <c r="F47" s="16" t="s">
        <v>37</v>
      </c>
      <c r="G47" s="17">
        <v>7500</v>
      </c>
      <c r="H47" s="18">
        <v>0</v>
      </c>
      <c r="I47" s="18">
        <v>0</v>
      </c>
      <c r="J47" s="17">
        <v>7500</v>
      </c>
      <c r="K47" s="17">
        <v>30000</v>
      </c>
      <c r="L47" s="17">
        <v>6300</v>
      </c>
      <c r="M47" s="17">
        <v>6300</v>
      </c>
      <c r="N47" s="17">
        <v>6300</v>
      </c>
      <c r="O47" s="17">
        <v>0</v>
      </c>
    </row>
    <row r="48" spans="1:15" ht="12.75">
      <c r="A48" s="11"/>
      <c r="B48" s="35" t="s">
        <v>69</v>
      </c>
      <c r="C48" s="31"/>
      <c r="D48" s="31"/>
      <c r="E48" s="32"/>
      <c r="F48" s="12" t="s">
        <v>21</v>
      </c>
      <c r="G48" s="13">
        <v>24539</v>
      </c>
      <c r="H48" s="14">
        <v>0</v>
      </c>
      <c r="I48" s="14">
        <v>0</v>
      </c>
      <c r="J48" s="13">
        <v>24539</v>
      </c>
      <c r="K48" s="13">
        <v>102112</v>
      </c>
      <c r="L48" s="13">
        <v>18050.27</v>
      </c>
      <c r="M48" s="13">
        <v>18050.27</v>
      </c>
      <c r="N48" s="13">
        <v>18050.27</v>
      </c>
      <c r="O48" s="13">
        <v>0</v>
      </c>
    </row>
    <row r="49" spans="1:15" ht="15">
      <c r="A49" s="15"/>
      <c r="B49" s="36" t="s">
        <v>70</v>
      </c>
      <c r="C49" s="31"/>
      <c r="D49" s="31"/>
      <c r="E49" s="32"/>
      <c r="F49" s="16" t="s">
        <v>31</v>
      </c>
      <c r="G49" s="17">
        <v>20000</v>
      </c>
      <c r="H49" s="18">
        <v>0</v>
      </c>
      <c r="I49" s="18">
        <v>0</v>
      </c>
      <c r="J49" s="17">
        <v>20000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</row>
    <row r="50" spans="1:15" ht="12.75">
      <c r="A50" s="11"/>
      <c r="B50" s="35" t="s">
        <v>71</v>
      </c>
      <c r="C50" s="31"/>
      <c r="D50" s="31"/>
      <c r="E50" s="32"/>
      <c r="F50" s="12" t="s">
        <v>25</v>
      </c>
      <c r="G50" s="13">
        <v>128823</v>
      </c>
      <c r="H50" s="14">
        <v>0</v>
      </c>
      <c r="I50" s="14">
        <v>0</v>
      </c>
      <c r="J50" s="13">
        <v>128823</v>
      </c>
      <c r="K50" s="13">
        <v>515292</v>
      </c>
      <c r="L50" s="13">
        <v>123031.86</v>
      </c>
      <c r="M50" s="13">
        <v>123031.86</v>
      </c>
      <c r="N50" s="13">
        <v>123031.86</v>
      </c>
      <c r="O50" s="13">
        <v>0</v>
      </c>
    </row>
    <row r="51" spans="1:15" ht="12.75">
      <c r="A51" s="38" t="s">
        <v>43</v>
      </c>
      <c r="B51" s="31"/>
      <c r="C51" s="31"/>
      <c r="D51" s="31"/>
      <c r="E51" s="31"/>
      <c r="F51" s="32"/>
      <c r="G51" s="10">
        <v>36239</v>
      </c>
      <c r="H51" s="10">
        <v>0</v>
      </c>
      <c r="I51" s="10">
        <v>24800</v>
      </c>
      <c r="J51" s="10">
        <v>11439</v>
      </c>
      <c r="K51" s="10">
        <v>25756</v>
      </c>
      <c r="L51" s="10">
        <v>9111.92</v>
      </c>
      <c r="M51" s="10">
        <v>9111.92</v>
      </c>
      <c r="N51" s="10">
        <v>7408</v>
      </c>
      <c r="O51" s="10">
        <v>0</v>
      </c>
    </row>
    <row r="52" spans="1:15" ht="12.75">
      <c r="A52" s="15"/>
      <c r="B52" s="36" t="s">
        <v>72</v>
      </c>
      <c r="C52" s="31"/>
      <c r="D52" s="31"/>
      <c r="E52" s="32"/>
      <c r="F52" s="16" t="s">
        <v>73</v>
      </c>
      <c r="G52" s="17">
        <v>6000</v>
      </c>
      <c r="H52" s="18">
        <v>0</v>
      </c>
      <c r="I52" s="18">
        <v>0</v>
      </c>
      <c r="J52" s="17">
        <v>6000</v>
      </c>
      <c r="K52" s="17">
        <v>4000</v>
      </c>
      <c r="L52" s="17">
        <v>4000</v>
      </c>
      <c r="M52" s="17">
        <v>4000</v>
      </c>
      <c r="N52" s="17">
        <v>4000</v>
      </c>
      <c r="O52" s="17">
        <v>0</v>
      </c>
    </row>
    <row r="53" spans="1:15" ht="12.75">
      <c r="A53" s="11"/>
      <c r="B53" s="35" t="s">
        <v>74</v>
      </c>
      <c r="C53" s="31"/>
      <c r="D53" s="31"/>
      <c r="E53" s="32"/>
      <c r="F53" s="12" t="s">
        <v>47</v>
      </c>
      <c r="G53" s="13">
        <v>24800</v>
      </c>
      <c r="H53" s="14">
        <v>0</v>
      </c>
      <c r="I53" s="14">
        <v>24800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</row>
    <row r="54" spans="1:15" ht="15">
      <c r="A54" s="15"/>
      <c r="B54" s="36" t="s">
        <v>75</v>
      </c>
      <c r="C54" s="31"/>
      <c r="D54" s="31"/>
      <c r="E54" s="32"/>
      <c r="F54" s="16" t="s">
        <v>53</v>
      </c>
      <c r="G54" s="17">
        <v>1350</v>
      </c>
      <c r="H54" s="18">
        <v>0</v>
      </c>
      <c r="I54" s="18">
        <v>0</v>
      </c>
      <c r="J54" s="17">
        <v>1350</v>
      </c>
      <c r="K54" s="17">
        <v>5400</v>
      </c>
      <c r="L54" s="17">
        <v>1268.38</v>
      </c>
      <c r="M54" s="17">
        <v>1268.38</v>
      </c>
      <c r="N54" s="17">
        <v>845.6</v>
      </c>
      <c r="O54" s="17">
        <v>0</v>
      </c>
    </row>
    <row r="55" spans="1:15" ht="12.75">
      <c r="A55" s="11"/>
      <c r="B55" s="35" t="s">
        <v>76</v>
      </c>
      <c r="C55" s="31"/>
      <c r="D55" s="31"/>
      <c r="E55" s="32"/>
      <c r="F55" s="12" t="s">
        <v>55</v>
      </c>
      <c r="G55" s="13">
        <v>4089</v>
      </c>
      <c r="H55" s="14">
        <v>0</v>
      </c>
      <c r="I55" s="14">
        <v>0</v>
      </c>
      <c r="J55" s="13">
        <v>4089</v>
      </c>
      <c r="K55" s="13">
        <v>16356</v>
      </c>
      <c r="L55" s="13">
        <v>3843.54</v>
      </c>
      <c r="M55" s="13">
        <v>3843.54</v>
      </c>
      <c r="N55" s="13">
        <v>2562.4</v>
      </c>
      <c r="O55" s="13">
        <v>0</v>
      </c>
    </row>
    <row r="56" spans="1:15" ht="12.75">
      <c r="A56" s="38" t="s">
        <v>56</v>
      </c>
      <c r="B56" s="31"/>
      <c r="C56" s="31"/>
      <c r="D56" s="31"/>
      <c r="E56" s="31"/>
      <c r="F56" s="32"/>
      <c r="G56" s="10">
        <v>0</v>
      </c>
      <c r="H56" s="10">
        <v>0</v>
      </c>
      <c r="I56" s="10">
        <v>0</v>
      </c>
      <c r="J56" s="10">
        <v>0</v>
      </c>
      <c r="K56" s="10">
        <v>1114</v>
      </c>
      <c r="L56" s="10">
        <v>0</v>
      </c>
      <c r="M56" s="10">
        <v>0</v>
      </c>
      <c r="N56" s="10">
        <v>0</v>
      </c>
      <c r="O56" s="10">
        <v>0</v>
      </c>
    </row>
    <row r="57" spans="1:15" ht="12.75">
      <c r="A57" s="15"/>
      <c r="B57" s="36" t="s">
        <v>77</v>
      </c>
      <c r="C57" s="31"/>
      <c r="D57" s="31"/>
      <c r="E57" s="32"/>
      <c r="F57" s="16" t="s">
        <v>60</v>
      </c>
      <c r="G57" s="17">
        <v>0</v>
      </c>
      <c r="H57" s="18">
        <v>0</v>
      </c>
      <c r="I57" s="18">
        <v>0</v>
      </c>
      <c r="J57" s="17">
        <v>0</v>
      </c>
      <c r="K57" s="17">
        <v>1114</v>
      </c>
      <c r="L57" s="17">
        <v>0</v>
      </c>
      <c r="M57" s="17">
        <v>0</v>
      </c>
      <c r="N57" s="17">
        <v>0</v>
      </c>
      <c r="O57" s="17">
        <v>0</v>
      </c>
    </row>
    <row r="58" spans="1:15" ht="12.75">
      <c r="A58" s="37" t="s">
        <v>78</v>
      </c>
      <c r="B58" s="31"/>
      <c r="C58" s="31"/>
      <c r="D58" s="31"/>
      <c r="E58" s="31"/>
      <c r="F58" s="32"/>
      <c r="G58" s="9">
        <v>372911</v>
      </c>
      <c r="H58" s="9">
        <v>0</v>
      </c>
      <c r="I58" s="9">
        <v>881.61</v>
      </c>
      <c r="J58" s="9">
        <v>372029.39</v>
      </c>
      <c r="K58" s="9">
        <v>1553723.29</v>
      </c>
      <c r="L58" s="9">
        <v>267742.19</v>
      </c>
      <c r="M58" s="9">
        <v>267742.19</v>
      </c>
      <c r="N58" s="9">
        <v>265137.49</v>
      </c>
      <c r="O58" s="9">
        <v>0</v>
      </c>
    </row>
    <row r="59" spans="1:15" ht="12.75">
      <c r="A59" s="38" t="s">
        <v>17</v>
      </c>
      <c r="B59" s="31"/>
      <c r="C59" s="31"/>
      <c r="D59" s="31"/>
      <c r="E59" s="31"/>
      <c r="F59" s="32"/>
      <c r="G59" s="10">
        <v>356417</v>
      </c>
      <c r="H59" s="10">
        <v>0</v>
      </c>
      <c r="I59" s="10">
        <v>0</v>
      </c>
      <c r="J59" s="10">
        <v>356417</v>
      </c>
      <c r="K59" s="10">
        <v>1513041.9</v>
      </c>
      <c r="L59" s="10">
        <v>258977.47</v>
      </c>
      <c r="M59" s="10">
        <v>258977.47</v>
      </c>
      <c r="N59" s="10">
        <v>258977.47</v>
      </c>
      <c r="O59" s="10">
        <v>0</v>
      </c>
    </row>
    <row r="60" spans="1:15" ht="12.75">
      <c r="A60" s="11"/>
      <c r="B60" s="35" t="s">
        <v>79</v>
      </c>
      <c r="C60" s="31"/>
      <c r="D60" s="31"/>
      <c r="E60" s="32"/>
      <c r="F60" s="12" t="s">
        <v>33</v>
      </c>
      <c r="G60" s="13">
        <v>0</v>
      </c>
      <c r="H60" s="14">
        <v>0</v>
      </c>
      <c r="I60" s="14">
        <v>0</v>
      </c>
      <c r="J60" s="13">
        <v>0</v>
      </c>
      <c r="K60" s="13">
        <v>23354</v>
      </c>
      <c r="L60" s="13">
        <v>0</v>
      </c>
      <c r="M60" s="13">
        <v>0</v>
      </c>
      <c r="N60" s="13">
        <v>0</v>
      </c>
      <c r="O60" s="13">
        <v>0</v>
      </c>
    </row>
    <row r="61" spans="1:15" ht="12.75">
      <c r="A61" s="15"/>
      <c r="B61" s="36" t="s">
        <v>80</v>
      </c>
      <c r="C61" s="31"/>
      <c r="D61" s="31"/>
      <c r="E61" s="32"/>
      <c r="F61" s="16" t="s">
        <v>29</v>
      </c>
      <c r="G61" s="17">
        <v>0</v>
      </c>
      <c r="H61" s="18">
        <v>0</v>
      </c>
      <c r="I61" s="18">
        <v>0</v>
      </c>
      <c r="J61" s="17">
        <v>0</v>
      </c>
      <c r="K61" s="17">
        <v>112781</v>
      </c>
      <c r="L61" s="17">
        <v>0</v>
      </c>
      <c r="M61" s="17">
        <v>0</v>
      </c>
      <c r="N61" s="17">
        <v>0</v>
      </c>
      <c r="O61" s="17">
        <v>0</v>
      </c>
    </row>
    <row r="62" spans="1:15" ht="12.75">
      <c r="A62" s="11"/>
      <c r="B62" s="35" t="s">
        <v>81</v>
      </c>
      <c r="C62" s="31"/>
      <c r="D62" s="31"/>
      <c r="E62" s="32"/>
      <c r="F62" s="12" t="s">
        <v>19</v>
      </c>
      <c r="G62" s="13">
        <v>6874</v>
      </c>
      <c r="H62" s="14">
        <v>0</v>
      </c>
      <c r="I62" s="14">
        <v>0</v>
      </c>
      <c r="J62" s="13">
        <v>6874</v>
      </c>
      <c r="K62" s="13">
        <v>34884.5</v>
      </c>
      <c r="L62" s="13">
        <v>0</v>
      </c>
      <c r="M62" s="13">
        <v>0</v>
      </c>
      <c r="N62" s="13">
        <v>0</v>
      </c>
      <c r="O62" s="13">
        <v>0</v>
      </c>
    </row>
    <row r="63" spans="1:15" ht="12.75">
      <c r="A63" s="15"/>
      <c r="B63" s="36" t="s">
        <v>82</v>
      </c>
      <c r="C63" s="31"/>
      <c r="D63" s="31"/>
      <c r="E63" s="32"/>
      <c r="F63" s="16" t="s">
        <v>41</v>
      </c>
      <c r="G63" s="17">
        <v>25431</v>
      </c>
      <c r="H63" s="18">
        <v>0</v>
      </c>
      <c r="I63" s="18">
        <v>0</v>
      </c>
      <c r="J63" s="17">
        <v>25431</v>
      </c>
      <c r="K63" s="17">
        <v>101724</v>
      </c>
      <c r="L63" s="17">
        <v>24970.44</v>
      </c>
      <c r="M63" s="17">
        <v>24970.44</v>
      </c>
      <c r="N63" s="17">
        <v>24970.44</v>
      </c>
      <c r="O63" s="17">
        <v>0</v>
      </c>
    </row>
    <row r="64" spans="1:15" ht="12.75">
      <c r="A64" s="11"/>
      <c r="B64" s="35" t="s">
        <v>83</v>
      </c>
      <c r="C64" s="31"/>
      <c r="D64" s="31"/>
      <c r="E64" s="32"/>
      <c r="F64" s="12" t="s">
        <v>37</v>
      </c>
      <c r="G64" s="13">
        <v>13800</v>
      </c>
      <c r="H64" s="14">
        <v>0</v>
      </c>
      <c r="I64" s="14">
        <v>0</v>
      </c>
      <c r="J64" s="13">
        <v>13800</v>
      </c>
      <c r="K64" s="13">
        <v>55200</v>
      </c>
      <c r="L64" s="13">
        <v>12600</v>
      </c>
      <c r="M64" s="13">
        <v>12600</v>
      </c>
      <c r="N64" s="13">
        <v>12600</v>
      </c>
      <c r="O64" s="13">
        <v>0</v>
      </c>
    </row>
    <row r="65" spans="1:15" ht="12.75">
      <c r="A65" s="15"/>
      <c r="B65" s="36" t="s">
        <v>84</v>
      </c>
      <c r="C65" s="31"/>
      <c r="D65" s="31"/>
      <c r="E65" s="32"/>
      <c r="F65" s="16" t="s">
        <v>21</v>
      </c>
      <c r="G65" s="17">
        <v>39823</v>
      </c>
      <c r="H65" s="18">
        <v>0</v>
      </c>
      <c r="I65" s="18">
        <v>0</v>
      </c>
      <c r="J65" s="17">
        <v>39823</v>
      </c>
      <c r="K65" s="17">
        <v>165782</v>
      </c>
      <c r="L65" s="17">
        <v>28719.03</v>
      </c>
      <c r="M65" s="17">
        <v>28719.03</v>
      </c>
      <c r="N65" s="17">
        <v>28719.03</v>
      </c>
      <c r="O65" s="17">
        <v>0</v>
      </c>
    </row>
    <row r="66" spans="1:15" ht="15">
      <c r="A66" s="11"/>
      <c r="B66" s="35" t="s">
        <v>85</v>
      </c>
      <c r="C66" s="31"/>
      <c r="D66" s="31"/>
      <c r="E66" s="32"/>
      <c r="F66" s="12" t="s">
        <v>31</v>
      </c>
      <c r="G66" s="13">
        <v>20000</v>
      </c>
      <c r="H66" s="14">
        <v>0</v>
      </c>
      <c r="I66" s="14">
        <v>0</v>
      </c>
      <c r="J66" s="13">
        <v>20000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</row>
    <row r="67" spans="1:15" ht="12.75">
      <c r="A67" s="15"/>
      <c r="B67" s="36" t="s">
        <v>86</v>
      </c>
      <c r="C67" s="31"/>
      <c r="D67" s="31"/>
      <c r="E67" s="32"/>
      <c r="F67" s="16" t="s">
        <v>25</v>
      </c>
      <c r="G67" s="17">
        <v>211596</v>
      </c>
      <c r="H67" s="18">
        <v>0</v>
      </c>
      <c r="I67" s="18">
        <v>0</v>
      </c>
      <c r="J67" s="17">
        <v>211596</v>
      </c>
      <c r="K67" s="17">
        <v>846288.4</v>
      </c>
      <c r="L67" s="17">
        <v>184966.14</v>
      </c>
      <c r="M67" s="17">
        <v>184966.14</v>
      </c>
      <c r="N67" s="17">
        <v>184966.14</v>
      </c>
      <c r="O67" s="17">
        <v>0</v>
      </c>
    </row>
    <row r="68" spans="1:15" ht="15">
      <c r="A68" s="11"/>
      <c r="B68" s="35" t="s">
        <v>87</v>
      </c>
      <c r="C68" s="31"/>
      <c r="D68" s="31"/>
      <c r="E68" s="32"/>
      <c r="F68" s="12" t="s">
        <v>27</v>
      </c>
      <c r="G68" s="13">
        <v>165</v>
      </c>
      <c r="H68" s="14">
        <v>0</v>
      </c>
      <c r="I68" s="14">
        <v>0</v>
      </c>
      <c r="J68" s="13">
        <v>165</v>
      </c>
      <c r="K68" s="13">
        <v>660</v>
      </c>
      <c r="L68" s="13">
        <v>138</v>
      </c>
      <c r="M68" s="13">
        <v>138</v>
      </c>
      <c r="N68" s="13">
        <v>138</v>
      </c>
      <c r="O68" s="13">
        <v>0</v>
      </c>
    </row>
    <row r="69" spans="1:15" ht="12.75">
      <c r="A69" s="15"/>
      <c r="B69" s="36" t="s">
        <v>88</v>
      </c>
      <c r="C69" s="31"/>
      <c r="D69" s="31"/>
      <c r="E69" s="32"/>
      <c r="F69" s="16" t="s">
        <v>35</v>
      </c>
      <c r="G69" s="17">
        <v>30000</v>
      </c>
      <c r="H69" s="18">
        <v>0</v>
      </c>
      <c r="I69" s="18">
        <v>0</v>
      </c>
      <c r="J69" s="17">
        <v>30000</v>
      </c>
      <c r="K69" s="17">
        <v>120000</v>
      </c>
      <c r="L69" s="17">
        <v>0</v>
      </c>
      <c r="M69" s="17">
        <v>0</v>
      </c>
      <c r="N69" s="17">
        <v>0</v>
      </c>
      <c r="O69" s="17">
        <v>0</v>
      </c>
    </row>
    <row r="70" spans="1:15" ht="12.75">
      <c r="A70" s="11"/>
      <c r="B70" s="35" t="s">
        <v>89</v>
      </c>
      <c r="C70" s="31"/>
      <c r="D70" s="31"/>
      <c r="E70" s="32"/>
      <c r="F70" s="12" t="s">
        <v>39</v>
      </c>
      <c r="G70" s="13">
        <v>8728</v>
      </c>
      <c r="H70" s="14">
        <v>0</v>
      </c>
      <c r="I70" s="14">
        <v>0</v>
      </c>
      <c r="J70" s="13">
        <v>8728</v>
      </c>
      <c r="K70" s="13">
        <v>52368</v>
      </c>
      <c r="L70" s="13">
        <v>7583.86</v>
      </c>
      <c r="M70" s="13">
        <v>7583.86</v>
      </c>
      <c r="N70" s="13">
        <v>7583.86</v>
      </c>
      <c r="O70" s="13">
        <v>0</v>
      </c>
    </row>
    <row r="71" spans="1:15" ht="12.75">
      <c r="A71" s="38" t="s">
        <v>43</v>
      </c>
      <c r="B71" s="31"/>
      <c r="C71" s="31"/>
      <c r="D71" s="31"/>
      <c r="E71" s="31"/>
      <c r="F71" s="32"/>
      <c r="G71" s="10">
        <v>16494</v>
      </c>
      <c r="H71" s="10">
        <v>0</v>
      </c>
      <c r="I71" s="10">
        <v>881.61</v>
      </c>
      <c r="J71" s="10">
        <v>15612.39</v>
      </c>
      <c r="K71" s="10">
        <v>36926.39</v>
      </c>
      <c r="L71" s="10">
        <v>8764.72</v>
      </c>
      <c r="M71" s="10">
        <v>8764.72</v>
      </c>
      <c r="N71" s="10">
        <v>6160.02</v>
      </c>
      <c r="O71" s="10">
        <v>0</v>
      </c>
    </row>
    <row r="72" spans="1:15" ht="12.75">
      <c r="A72" s="15"/>
      <c r="B72" s="36" t="s">
        <v>90</v>
      </c>
      <c r="C72" s="31"/>
      <c r="D72" s="31"/>
      <c r="E72" s="32"/>
      <c r="F72" s="16" t="s">
        <v>73</v>
      </c>
      <c r="G72" s="17">
        <v>6000</v>
      </c>
      <c r="H72" s="18">
        <v>0</v>
      </c>
      <c r="I72" s="18">
        <v>0</v>
      </c>
      <c r="J72" s="17">
        <v>6000</v>
      </c>
      <c r="K72" s="17">
        <v>332</v>
      </c>
      <c r="L72" s="17">
        <v>332</v>
      </c>
      <c r="M72" s="17">
        <v>332</v>
      </c>
      <c r="N72" s="17">
        <v>332</v>
      </c>
      <c r="O72" s="17">
        <v>0</v>
      </c>
    </row>
    <row r="73" spans="1:15" ht="12.75">
      <c r="A73" s="11"/>
      <c r="B73" s="35" t="s">
        <v>91</v>
      </c>
      <c r="C73" s="31"/>
      <c r="D73" s="31"/>
      <c r="E73" s="32"/>
      <c r="F73" s="12" t="s">
        <v>92</v>
      </c>
      <c r="G73" s="13">
        <v>1500</v>
      </c>
      <c r="H73" s="14">
        <v>0</v>
      </c>
      <c r="I73" s="14">
        <v>881.61</v>
      </c>
      <c r="J73" s="13">
        <v>618.39</v>
      </c>
      <c r="K73" s="13">
        <v>618.39</v>
      </c>
      <c r="L73" s="13">
        <v>618.39</v>
      </c>
      <c r="M73" s="13">
        <v>618.39</v>
      </c>
      <c r="N73" s="13">
        <v>618.39</v>
      </c>
      <c r="O73" s="13">
        <v>0</v>
      </c>
    </row>
    <row r="74" spans="1:15" ht="12.75">
      <c r="A74" s="15"/>
      <c r="B74" s="36" t="s">
        <v>93</v>
      </c>
      <c r="C74" s="31"/>
      <c r="D74" s="31"/>
      <c r="E74" s="32"/>
      <c r="F74" s="16" t="s">
        <v>55</v>
      </c>
      <c r="G74" s="17">
        <v>6762</v>
      </c>
      <c r="H74" s="18">
        <v>0</v>
      </c>
      <c r="I74" s="18">
        <v>0</v>
      </c>
      <c r="J74" s="17">
        <v>6762</v>
      </c>
      <c r="K74" s="17">
        <v>27048</v>
      </c>
      <c r="L74" s="17">
        <v>5875.43</v>
      </c>
      <c r="M74" s="17">
        <v>5875.43</v>
      </c>
      <c r="N74" s="17">
        <v>3917.01</v>
      </c>
      <c r="O74" s="17">
        <v>0</v>
      </c>
    </row>
    <row r="75" spans="1:15" ht="15">
      <c r="A75" s="11"/>
      <c r="B75" s="35" t="s">
        <v>94</v>
      </c>
      <c r="C75" s="31"/>
      <c r="D75" s="31"/>
      <c r="E75" s="32"/>
      <c r="F75" s="12" t="s">
        <v>53</v>
      </c>
      <c r="G75" s="13">
        <v>2232</v>
      </c>
      <c r="H75" s="14">
        <v>0</v>
      </c>
      <c r="I75" s="14">
        <v>0</v>
      </c>
      <c r="J75" s="13">
        <v>2232</v>
      </c>
      <c r="K75" s="13">
        <v>8928</v>
      </c>
      <c r="L75" s="13">
        <v>1938.9</v>
      </c>
      <c r="M75" s="13">
        <v>1938.9</v>
      </c>
      <c r="N75" s="13">
        <v>1292.62</v>
      </c>
      <c r="O75" s="13">
        <v>0</v>
      </c>
    </row>
    <row r="76" spans="1:15" ht="12.75">
      <c r="A76" s="38" t="s">
        <v>56</v>
      </c>
      <c r="B76" s="31"/>
      <c r="C76" s="31"/>
      <c r="D76" s="31"/>
      <c r="E76" s="31"/>
      <c r="F76" s="32"/>
      <c r="G76" s="10">
        <v>0</v>
      </c>
      <c r="H76" s="10">
        <v>0</v>
      </c>
      <c r="I76" s="10">
        <v>0</v>
      </c>
      <c r="J76" s="10">
        <v>0</v>
      </c>
      <c r="K76" s="10">
        <v>3755</v>
      </c>
      <c r="L76" s="10">
        <v>0</v>
      </c>
      <c r="M76" s="10">
        <v>0</v>
      </c>
      <c r="N76" s="10">
        <v>0</v>
      </c>
      <c r="O76" s="10">
        <v>0</v>
      </c>
    </row>
    <row r="77" spans="1:15" ht="12.75">
      <c r="A77" s="15"/>
      <c r="B77" s="36" t="s">
        <v>95</v>
      </c>
      <c r="C77" s="31"/>
      <c r="D77" s="31"/>
      <c r="E77" s="32"/>
      <c r="F77" s="16" t="s">
        <v>60</v>
      </c>
      <c r="G77" s="17">
        <v>0</v>
      </c>
      <c r="H77" s="18">
        <v>0</v>
      </c>
      <c r="I77" s="18">
        <v>0</v>
      </c>
      <c r="J77" s="17">
        <v>0</v>
      </c>
      <c r="K77" s="17">
        <v>3755</v>
      </c>
      <c r="L77" s="17">
        <v>0</v>
      </c>
      <c r="M77" s="17">
        <v>0</v>
      </c>
      <c r="N77" s="17">
        <v>0</v>
      </c>
      <c r="O77" s="17">
        <v>0</v>
      </c>
    </row>
    <row r="78" spans="1:15" ht="12.75">
      <c r="A78" s="37" t="s">
        <v>96</v>
      </c>
      <c r="B78" s="31"/>
      <c r="C78" s="31"/>
      <c r="D78" s="31"/>
      <c r="E78" s="31"/>
      <c r="F78" s="32"/>
      <c r="G78" s="9">
        <v>618014</v>
      </c>
      <c r="H78" s="9">
        <v>21200</v>
      </c>
      <c r="I78" s="9">
        <v>0</v>
      </c>
      <c r="J78" s="9">
        <v>639214</v>
      </c>
      <c r="K78" s="9">
        <v>2427539.4</v>
      </c>
      <c r="L78" s="9">
        <v>272647.83</v>
      </c>
      <c r="M78" s="9">
        <v>272647.83</v>
      </c>
      <c r="N78" s="9">
        <v>270669.61</v>
      </c>
      <c r="O78" s="9">
        <v>0</v>
      </c>
    </row>
    <row r="79" spans="1:15" ht="12.75">
      <c r="A79" s="38" t="s">
        <v>17</v>
      </c>
      <c r="B79" s="31"/>
      <c r="C79" s="31"/>
      <c r="D79" s="31"/>
      <c r="E79" s="31"/>
      <c r="F79" s="32"/>
      <c r="G79" s="10">
        <v>528725</v>
      </c>
      <c r="H79" s="10">
        <v>0</v>
      </c>
      <c r="I79" s="10">
        <v>0</v>
      </c>
      <c r="J79" s="10">
        <v>528725</v>
      </c>
      <c r="K79" s="10">
        <v>2295181.4</v>
      </c>
      <c r="L79" s="10">
        <v>197063.99</v>
      </c>
      <c r="M79" s="10">
        <v>197063.99</v>
      </c>
      <c r="N79" s="10">
        <v>197063.99</v>
      </c>
      <c r="O79" s="10">
        <v>0</v>
      </c>
    </row>
    <row r="80" spans="1:15" ht="12.75">
      <c r="A80" s="11"/>
      <c r="B80" s="35" t="s">
        <v>97</v>
      </c>
      <c r="C80" s="31"/>
      <c r="D80" s="31"/>
      <c r="E80" s="32"/>
      <c r="F80" s="12" t="s">
        <v>21</v>
      </c>
      <c r="G80" s="13">
        <v>63901</v>
      </c>
      <c r="H80" s="14">
        <v>0</v>
      </c>
      <c r="I80" s="14">
        <v>0</v>
      </c>
      <c r="J80" s="13">
        <v>63901</v>
      </c>
      <c r="K80" s="13">
        <v>265282</v>
      </c>
      <c r="L80" s="13">
        <v>28295.74</v>
      </c>
      <c r="M80" s="13">
        <v>28295.74</v>
      </c>
      <c r="N80" s="13">
        <v>28295.74</v>
      </c>
      <c r="O80" s="13">
        <v>0</v>
      </c>
    </row>
    <row r="81" spans="1:15" ht="12.75">
      <c r="A81" s="15"/>
      <c r="B81" s="36" t="s">
        <v>98</v>
      </c>
      <c r="C81" s="31"/>
      <c r="D81" s="31"/>
      <c r="E81" s="32"/>
      <c r="F81" s="16" t="s">
        <v>39</v>
      </c>
      <c r="G81" s="17">
        <v>13124</v>
      </c>
      <c r="H81" s="18">
        <v>0</v>
      </c>
      <c r="I81" s="18">
        <v>0</v>
      </c>
      <c r="J81" s="17">
        <v>13124</v>
      </c>
      <c r="K81" s="17">
        <v>78744</v>
      </c>
      <c r="L81" s="17">
        <v>6499.17</v>
      </c>
      <c r="M81" s="17">
        <v>6499.17</v>
      </c>
      <c r="N81" s="17">
        <v>6499.17</v>
      </c>
      <c r="O81" s="17">
        <v>0</v>
      </c>
    </row>
    <row r="82" spans="1:15" ht="12.75">
      <c r="A82" s="11"/>
      <c r="B82" s="35" t="s">
        <v>99</v>
      </c>
      <c r="C82" s="31"/>
      <c r="D82" s="31"/>
      <c r="E82" s="32"/>
      <c r="F82" s="12" t="s">
        <v>33</v>
      </c>
      <c r="G82" s="13">
        <v>0</v>
      </c>
      <c r="H82" s="14">
        <v>0</v>
      </c>
      <c r="I82" s="14">
        <v>0</v>
      </c>
      <c r="J82" s="13">
        <v>0</v>
      </c>
      <c r="K82" s="13">
        <v>37622</v>
      </c>
      <c r="L82" s="13">
        <v>0</v>
      </c>
      <c r="M82" s="13">
        <v>0</v>
      </c>
      <c r="N82" s="13">
        <v>0</v>
      </c>
      <c r="O82" s="13">
        <v>0</v>
      </c>
    </row>
    <row r="83" spans="1:15" ht="12.75">
      <c r="A83" s="15"/>
      <c r="B83" s="36" t="s">
        <v>100</v>
      </c>
      <c r="C83" s="31"/>
      <c r="D83" s="31"/>
      <c r="E83" s="32"/>
      <c r="F83" s="16" t="s">
        <v>29</v>
      </c>
      <c r="G83" s="17">
        <v>0</v>
      </c>
      <c r="H83" s="18">
        <v>0</v>
      </c>
      <c r="I83" s="18">
        <v>0</v>
      </c>
      <c r="J83" s="17">
        <v>0</v>
      </c>
      <c r="K83" s="17">
        <v>172024</v>
      </c>
      <c r="L83" s="17">
        <v>0</v>
      </c>
      <c r="M83" s="17">
        <v>0</v>
      </c>
      <c r="N83" s="17">
        <v>0</v>
      </c>
      <c r="O83" s="17">
        <v>0</v>
      </c>
    </row>
    <row r="84" spans="1:15" ht="12.75">
      <c r="A84" s="11"/>
      <c r="B84" s="35" t="s">
        <v>101</v>
      </c>
      <c r="C84" s="31"/>
      <c r="D84" s="31"/>
      <c r="E84" s="32"/>
      <c r="F84" s="12" t="s">
        <v>37</v>
      </c>
      <c r="G84" s="13">
        <v>23700</v>
      </c>
      <c r="H84" s="14">
        <v>0</v>
      </c>
      <c r="I84" s="14">
        <v>0</v>
      </c>
      <c r="J84" s="13">
        <v>23700</v>
      </c>
      <c r="K84" s="13">
        <v>94800</v>
      </c>
      <c r="L84" s="13">
        <v>8700</v>
      </c>
      <c r="M84" s="13">
        <v>8700</v>
      </c>
      <c r="N84" s="13">
        <v>8700</v>
      </c>
      <c r="O84" s="13">
        <v>0</v>
      </c>
    </row>
    <row r="85" spans="1:15" ht="12.75">
      <c r="A85" s="15"/>
      <c r="B85" s="36" t="s">
        <v>102</v>
      </c>
      <c r="C85" s="31"/>
      <c r="D85" s="31"/>
      <c r="E85" s="32"/>
      <c r="F85" s="16" t="s">
        <v>25</v>
      </c>
      <c r="G85" s="17">
        <v>273969</v>
      </c>
      <c r="H85" s="18">
        <v>0</v>
      </c>
      <c r="I85" s="18">
        <v>0</v>
      </c>
      <c r="J85" s="17">
        <v>273969</v>
      </c>
      <c r="K85" s="17">
        <v>1095876</v>
      </c>
      <c r="L85" s="17">
        <v>93286.92</v>
      </c>
      <c r="M85" s="17">
        <v>93286.92</v>
      </c>
      <c r="N85" s="17">
        <v>93286.92</v>
      </c>
      <c r="O85" s="17">
        <v>0</v>
      </c>
    </row>
    <row r="86" spans="1:15" ht="12.75">
      <c r="A86" s="11"/>
      <c r="B86" s="35" t="s">
        <v>103</v>
      </c>
      <c r="C86" s="31"/>
      <c r="D86" s="31"/>
      <c r="E86" s="32"/>
      <c r="F86" s="12" t="s">
        <v>35</v>
      </c>
      <c r="G86" s="13">
        <v>30000</v>
      </c>
      <c r="H86" s="14">
        <v>0</v>
      </c>
      <c r="I86" s="14">
        <v>0</v>
      </c>
      <c r="J86" s="13">
        <v>30000</v>
      </c>
      <c r="K86" s="13">
        <v>120000</v>
      </c>
      <c r="L86" s="13">
        <v>0</v>
      </c>
      <c r="M86" s="13">
        <v>0</v>
      </c>
      <c r="N86" s="13">
        <v>0</v>
      </c>
      <c r="O86" s="13">
        <v>0</v>
      </c>
    </row>
    <row r="87" spans="1:15" ht="12.75">
      <c r="A87" s="15"/>
      <c r="B87" s="36" t="s">
        <v>104</v>
      </c>
      <c r="C87" s="31"/>
      <c r="D87" s="31"/>
      <c r="E87" s="32"/>
      <c r="F87" s="16" t="s">
        <v>41</v>
      </c>
      <c r="G87" s="17">
        <v>31686</v>
      </c>
      <c r="H87" s="18">
        <v>0</v>
      </c>
      <c r="I87" s="18">
        <v>0</v>
      </c>
      <c r="J87" s="17">
        <v>31686</v>
      </c>
      <c r="K87" s="17">
        <v>126744</v>
      </c>
      <c r="L87" s="17">
        <v>10876.56</v>
      </c>
      <c r="M87" s="17">
        <v>10876.56</v>
      </c>
      <c r="N87" s="17">
        <v>10876.56</v>
      </c>
      <c r="O87" s="17">
        <v>0</v>
      </c>
    </row>
    <row r="88" spans="1:15" ht="12.75">
      <c r="A88" s="11"/>
      <c r="B88" s="35" t="s">
        <v>105</v>
      </c>
      <c r="C88" s="31"/>
      <c r="D88" s="31"/>
      <c r="E88" s="32"/>
      <c r="F88" s="12" t="s">
        <v>106</v>
      </c>
      <c r="G88" s="13">
        <v>45477</v>
      </c>
      <c r="H88" s="14">
        <v>0</v>
      </c>
      <c r="I88" s="14">
        <v>0</v>
      </c>
      <c r="J88" s="13">
        <v>45477</v>
      </c>
      <c r="K88" s="13">
        <v>181908</v>
      </c>
      <c r="L88" s="13">
        <v>47267.58</v>
      </c>
      <c r="M88" s="13">
        <v>47267.58</v>
      </c>
      <c r="N88" s="13">
        <v>47267.58</v>
      </c>
      <c r="O88" s="13">
        <v>0</v>
      </c>
    </row>
    <row r="89" spans="1:15" ht="15">
      <c r="A89" s="15"/>
      <c r="B89" s="36" t="s">
        <v>107</v>
      </c>
      <c r="C89" s="31"/>
      <c r="D89" s="31"/>
      <c r="E89" s="32"/>
      <c r="F89" s="16" t="s">
        <v>27</v>
      </c>
      <c r="G89" s="17">
        <v>900</v>
      </c>
      <c r="H89" s="18">
        <v>0</v>
      </c>
      <c r="I89" s="18">
        <v>0</v>
      </c>
      <c r="J89" s="17">
        <v>900</v>
      </c>
      <c r="K89" s="17">
        <v>3600</v>
      </c>
      <c r="L89" s="17">
        <v>873</v>
      </c>
      <c r="M89" s="17">
        <v>873</v>
      </c>
      <c r="N89" s="17">
        <v>873</v>
      </c>
      <c r="O89" s="17">
        <v>0</v>
      </c>
    </row>
    <row r="90" spans="1:15" ht="12.75">
      <c r="A90" s="11"/>
      <c r="B90" s="35" t="s">
        <v>108</v>
      </c>
      <c r="C90" s="31"/>
      <c r="D90" s="31"/>
      <c r="E90" s="32"/>
      <c r="F90" s="12" t="s">
        <v>19</v>
      </c>
      <c r="G90" s="13">
        <v>25968</v>
      </c>
      <c r="H90" s="14">
        <v>0</v>
      </c>
      <c r="I90" s="14">
        <v>0</v>
      </c>
      <c r="J90" s="13">
        <v>25968</v>
      </c>
      <c r="K90" s="13">
        <v>118581.4</v>
      </c>
      <c r="L90" s="13">
        <v>1265.02</v>
      </c>
      <c r="M90" s="13">
        <v>1265.02</v>
      </c>
      <c r="N90" s="13">
        <v>1265.02</v>
      </c>
      <c r="O90" s="13">
        <v>0</v>
      </c>
    </row>
    <row r="91" spans="1:15" ht="15">
      <c r="A91" s="15"/>
      <c r="B91" s="36" t="s">
        <v>109</v>
      </c>
      <c r="C91" s="31"/>
      <c r="D91" s="31"/>
      <c r="E91" s="32"/>
      <c r="F91" s="16" t="s">
        <v>31</v>
      </c>
      <c r="G91" s="17">
        <v>20000</v>
      </c>
      <c r="H91" s="18">
        <v>0</v>
      </c>
      <c r="I91" s="18">
        <v>0</v>
      </c>
      <c r="J91" s="17">
        <v>20000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</row>
    <row r="92" spans="1:15" ht="12.75">
      <c r="A92" s="38" t="s">
        <v>43</v>
      </c>
      <c r="B92" s="31"/>
      <c r="C92" s="31"/>
      <c r="D92" s="31"/>
      <c r="E92" s="31"/>
      <c r="F92" s="32"/>
      <c r="G92" s="10">
        <v>89289</v>
      </c>
      <c r="H92" s="10">
        <v>21200</v>
      </c>
      <c r="I92" s="10">
        <v>0</v>
      </c>
      <c r="J92" s="10">
        <v>110489</v>
      </c>
      <c r="K92" s="10">
        <v>124356</v>
      </c>
      <c r="L92" s="10">
        <v>75583.84</v>
      </c>
      <c r="M92" s="10">
        <v>75583.84</v>
      </c>
      <c r="N92" s="10">
        <v>73605.62</v>
      </c>
      <c r="O92" s="10">
        <v>0</v>
      </c>
    </row>
    <row r="93" spans="1:15" ht="12.75">
      <c r="A93" s="11"/>
      <c r="B93" s="35" t="s">
        <v>110</v>
      </c>
      <c r="C93" s="31"/>
      <c r="D93" s="31"/>
      <c r="E93" s="32"/>
      <c r="F93" s="12" t="s">
        <v>111</v>
      </c>
      <c r="G93" s="13">
        <v>75600</v>
      </c>
      <c r="H93" s="14">
        <v>21200</v>
      </c>
      <c r="I93" s="14">
        <v>0</v>
      </c>
      <c r="J93" s="13">
        <v>96800</v>
      </c>
      <c r="K93" s="13">
        <v>69600</v>
      </c>
      <c r="L93" s="13">
        <v>69600</v>
      </c>
      <c r="M93" s="13">
        <v>69600</v>
      </c>
      <c r="N93" s="13">
        <v>69600</v>
      </c>
      <c r="O93" s="13">
        <v>0</v>
      </c>
    </row>
    <row r="94" spans="1:15" ht="12.75">
      <c r="A94" s="15"/>
      <c r="B94" s="36" t="s">
        <v>112</v>
      </c>
      <c r="C94" s="31"/>
      <c r="D94" s="31"/>
      <c r="E94" s="32"/>
      <c r="F94" s="16" t="s">
        <v>55</v>
      </c>
      <c r="G94" s="17">
        <v>10290</v>
      </c>
      <c r="H94" s="18">
        <v>0</v>
      </c>
      <c r="I94" s="18">
        <v>0</v>
      </c>
      <c r="J94" s="17">
        <v>10290</v>
      </c>
      <c r="K94" s="17">
        <v>41160</v>
      </c>
      <c r="L94" s="17">
        <v>4499.12</v>
      </c>
      <c r="M94" s="17">
        <v>4499.12</v>
      </c>
      <c r="N94" s="17">
        <v>3011.74</v>
      </c>
      <c r="O94" s="17">
        <v>0</v>
      </c>
    </row>
    <row r="95" spans="1:15" ht="15">
      <c r="A95" s="11"/>
      <c r="B95" s="35" t="s">
        <v>113</v>
      </c>
      <c r="C95" s="31"/>
      <c r="D95" s="31"/>
      <c r="E95" s="32"/>
      <c r="F95" s="12" t="s">
        <v>53</v>
      </c>
      <c r="G95" s="13">
        <v>3399</v>
      </c>
      <c r="H95" s="14">
        <v>0</v>
      </c>
      <c r="I95" s="14">
        <v>0</v>
      </c>
      <c r="J95" s="13">
        <v>3399</v>
      </c>
      <c r="K95" s="13">
        <v>13596</v>
      </c>
      <c r="L95" s="13">
        <v>1484.72</v>
      </c>
      <c r="M95" s="13">
        <v>1484.72</v>
      </c>
      <c r="N95" s="13">
        <v>993.88</v>
      </c>
      <c r="O95" s="13">
        <v>0</v>
      </c>
    </row>
    <row r="96" spans="1:15" ht="12.75">
      <c r="A96" s="38" t="s">
        <v>56</v>
      </c>
      <c r="B96" s="31"/>
      <c r="C96" s="31"/>
      <c r="D96" s="31"/>
      <c r="E96" s="31"/>
      <c r="F96" s="32"/>
      <c r="G96" s="10">
        <v>0</v>
      </c>
      <c r="H96" s="10">
        <v>0</v>
      </c>
      <c r="I96" s="10">
        <v>0</v>
      </c>
      <c r="J96" s="10">
        <v>0</v>
      </c>
      <c r="K96" s="10">
        <v>8002</v>
      </c>
      <c r="L96" s="10">
        <v>0</v>
      </c>
      <c r="M96" s="10">
        <v>0</v>
      </c>
      <c r="N96" s="10">
        <v>0</v>
      </c>
      <c r="O96" s="10">
        <v>0</v>
      </c>
    </row>
    <row r="97" spans="1:15" ht="12.75">
      <c r="A97" s="15"/>
      <c r="B97" s="36" t="s">
        <v>114</v>
      </c>
      <c r="C97" s="31"/>
      <c r="D97" s="31"/>
      <c r="E97" s="32"/>
      <c r="F97" s="16" t="s">
        <v>60</v>
      </c>
      <c r="G97" s="17">
        <v>0</v>
      </c>
      <c r="H97" s="18">
        <v>0</v>
      </c>
      <c r="I97" s="18">
        <v>0</v>
      </c>
      <c r="J97" s="17">
        <v>0</v>
      </c>
      <c r="K97" s="17">
        <v>8002</v>
      </c>
      <c r="L97" s="17">
        <v>0</v>
      </c>
      <c r="M97" s="17">
        <v>0</v>
      </c>
      <c r="N97" s="17">
        <v>0</v>
      </c>
      <c r="O97" s="17">
        <v>0</v>
      </c>
    </row>
    <row r="98" spans="1:15" ht="12.75">
      <c r="A98" s="37" t="s">
        <v>115</v>
      </c>
      <c r="B98" s="31"/>
      <c r="C98" s="31"/>
      <c r="D98" s="31"/>
      <c r="E98" s="31"/>
      <c r="F98" s="32"/>
      <c r="G98" s="9">
        <v>50745</v>
      </c>
      <c r="H98" s="9">
        <v>0</v>
      </c>
      <c r="I98" s="9">
        <v>1000</v>
      </c>
      <c r="J98" s="9">
        <v>49745</v>
      </c>
      <c r="K98" s="9">
        <v>199903.25</v>
      </c>
      <c r="L98" s="9">
        <v>43896.21</v>
      </c>
      <c r="M98" s="9">
        <v>43896.21</v>
      </c>
      <c r="N98" s="9">
        <v>43529.53</v>
      </c>
      <c r="O98" s="9">
        <v>0</v>
      </c>
    </row>
    <row r="99" spans="1:15" ht="12.75">
      <c r="A99" s="38" t="s">
        <v>17</v>
      </c>
      <c r="B99" s="31"/>
      <c r="C99" s="31"/>
      <c r="D99" s="31"/>
      <c r="E99" s="31"/>
      <c r="F99" s="32"/>
      <c r="G99" s="10">
        <v>42135</v>
      </c>
      <c r="H99" s="10">
        <v>0</v>
      </c>
      <c r="I99" s="10">
        <v>0</v>
      </c>
      <c r="J99" s="10">
        <v>42135</v>
      </c>
      <c r="K99" s="10">
        <v>189417.25</v>
      </c>
      <c r="L99" s="10">
        <v>38296.15</v>
      </c>
      <c r="M99" s="10">
        <v>38296.15</v>
      </c>
      <c r="N99" s="10">
        <v>38296.15</v>
      </c>
      <c r="O99" s="10">
        <v>0</v>
      </c>
    </row>
    <row r="100" spans="1:15" ht="12.75">
      <c r="A100" s="11"/>
      <c r="B100" s="35" t="s">
        <v>116</v>
      </c>
      <c r="C100" s="31"/>
      <c r="D100" s="31"/>
      <c r="E100" s="32"/>
      <c r="F100" s="12" t="s">
        <v>25</v>
      </c>
      <c r="G100" s="13">
        <v>26631</v>
      </c>
      <c r="H100" s="14">
        <v>0</v>
      </c>
      <c r="I100" s="14">
        <v>0</v>
      </c>
      <c r="J100" s="13">
        <v>26631</v>
      </c>
      <c r="K100" s="13">
        <v>106220.85</v>
      </c>
      <c r="L100" s="13">
        <v>26631.24</v>
      </c>
      <c r="M100" s="13">
        <v>26631.24</v>
      </c>
      <c r="N100" s="13">
        <v>26631.24</v>
      </c>
      <c r="O100" s="13">
        <v>0</v>
      </c>
    </row>
    <row r="101" spans="1:15" ht="12.75">
      <c r="A101" s="15"/>
      <c r="B101" s="36" t="s">
        <v>117</v>
      </c>
      <c r="C101" s="31"/>
      <c r="D101" s="31"/>
      <c r="E101" s="32"/>
      <c r="F101" s="16" t="s">
        <v>37</v>
      </c>
      <c r="G101" s="17">
        <v>1200</v>
      </c>
      <c r="H101" s="18">
        <v>0</v>
      </c>
      <c r="I101" s="18">
        <v>0</v>
      </c>
      <c r="J101" s="17">
        <v>1200</v>
      </c>
      <c r="K101" s="17">
        <v>4800</v>
      </c>
      <c r="L101" s="17">
        <v>1200</v>
      </c>
      <c r="M101" s="17">
        <v>1200</v>
      </c>
      <c r="N101" s="17">
        <v>1200</v>
      </c>
      <c r="O101" s="17">
        <v>0</v>
      </c>
    </row>
    <row r="102" spans="1:15" ht="12.75">
      <c r="A102" s="11"/>
      <c r="B102" s="35" t="s">
        <v>118</v>
      </c>
      <c r="C102" s="31"/>
      <c r="D102" s="31"/>
      <c r="E102" s="32"/>
      <c r="F102" s="12" t="s">
        <v>21</v>
      </c>
      <c r="G102" s="13">
        <v>6051</v>
      </c>
      <c r="H102" s="14">
        <v>0</v>
      </c>
      <c r="I102" s="14">
        <v>0</v>
      </c>
      <c r="J102" s="13">
        <v>6051</v>
      </c>
      <c r="K102" s="13">
        <v>24976</v>
      </c>
      <c r="L102" s="13">
        <v>5571.3</v>
      </c>
      <c r="M102" s="13">
        <v>5571.3</v>
      </c>
      <c r="N102" s="13">
        <v>5571.3</v>
      </c>
      <c r="O102" s="13">
        <v>0</v>
      </c>
    </row>
    <row r="103" spans="1:15" ht="12.75">
      <c r="A103" s="15"/>
      <c r="B103" s="36" t="s">
        <v>119</v>
      </c>
      <c r="C103" s="31"/>
      <c r="D103" s="31"/>
      <c r="E103" s="32"/>
      <c r="F103" s="16" t="s">
        <v>41</v>
      </c>
      <c r="G103" s="17">
        <v>3663</v>
      </c>
      <c r="H103" s="18">
        <v>0</v>
      </c>
      <c r="I103" s="18">
        <v>0</v>
      </c>
      <c r="J103" s="17">
        <v>3663</v>
      </c>
      <c r="K103" s="17">
        <v>14652</v>
      </c>
      <c r="L103" s="17">
        <v>3595.2</v>
      </c>
      <c r="M103" s="17">
        <v>3595.2</v>
      </c>
      <c r="N103" s="17">
        <v>3595.2</v>
      </c>
      <c r="O103" s="17">
        <v>0</v>
      </c>
    </row>
    <row r="104" spans="1:15" ht="12.75">
      <c r="A104" s="11"/>
      <c r="B104" s="35" t="s">
        <v>120</v>
      </c>
      <c r="C104" s="31"/>
      <c r="D104" s="31"/>
      <c r="E104" s="32"/>
      <c r="F104" s="12" t="s">
        <v>33</v>
      </c>
      <c r="G104" s="13">
        <v>0</v>
      </c>
      <c r="H104" s="14">
        <v>0</v>
      </c>
      <c r="I104" s="14">
        <v>0</v>
      </c>
      <c r="J104" s="13">
        <v>0</v>
      </c>
      <c r="K104" s="13">
        <v>3834</v>
      </c>
      <c r="L104" s="13">
        <v>0</v>
      </c>
      <c r="M104" s="13">
        <v>0</v>
      </c>
      <c r="N104" s="13">
        <v>0</v>
      </c>
      <c r="O104" s="13">
        <v>0</v>
      </c>
    </row>
    <row r="105" spans="1:15" ht="12.75">
      <c r="A105" s="15"/>
      <c r="B105" s="36" t="s">
        <v>121</v>
      </c>
      <c r="C105" s="31"/>
      <c r="D105" s="31"/>
      <c r="E105" s="32"/>
      <c r="F105" s="16" t="s">
        <v>29</v>
      </c>
      <c r="G105" s="17">
        <v>0</v>
      </c>
      <c r="H105" s="18">
        <v>0</v>
      </c>
      <c r="I105" s="18">
        <v>0</v>
      </c>
      <c r="J105" s="17">
        <v>0</v>
      </c>
      <c r="K105" s="17">
        <v>13916</v>
      </c>
      <c r="L105" s="17">
        <v>0</v>
      </c>
      <c r="M105" s="17">
        <v>0</v>
      </c>
      <c r="N105" s="17">
        <v>0</v>
      </c>
      <c r="O105" s="17">
        <v>0</v>
      </c>
    </row>
    <row r="106" spans="1:15" ht="12.75">
      <c r="A106" s="11"/>
      <c r="B106" s="35" t="s">
        <v>122</v>
      </c>
      <c r="C106" s="31"/>
      <c r="D106" s="31"/>
      <c r="E106" s="32"/>
      <c r="F106" s="12" t="s">
        <v>19</v>
      </c>
      <c r="G106" s="13">
        <v>3438</v>
      </c>
      <c r="H106" s="14">
        <v>0</v>
      </c>
      <c r="I106" s="14">
        <v>0</v>
      </c>
      <c r="J106" s="13">
        <v>3438</v>
      </c>
      <c r="K106" s="13">
        <v>14106.4</v>
      </c>
      <c r="L106" s="13">
        <v>0</v>
      </c>
      <c r="M106" s="13">
        <v>0</v>
      </c>
      <c r="N106" s="13">
        <v>0</v>
      </c>
      <c r="O106" s="13">
        <v>0</v>
      </c>
    </row>
    <row r="107" spans="1:15" ht="12.75">
      <c r="A107" s="15"/>
      <c r="B107" s="36" t="s">
        <v>123</v>
      </c>
      <c r="C107" s="31"/>
      <c r="D107" s="31"/>
      <c r="E107" s="32"/>
      <c r="F107" s="16" t="s">
        <v>39</v>
      </c>
      <c r="G107" s="17">
        <v>1152</v>
      </c>
      <c r="H107" s="18">
        <v>0</v>
      </c>
      <c r="I107" s="18">
        <v>0</v>
      </c>
      <c r="J107" s="17">
        <v>1152</v>
      </c>
      <c r="K107" s="17">
        <v>6912</v>
      </c>
      <c r="L107" s="17">
        <v>1298.41</v>
      </c>
      <c r="M107" s="17">
        <v>1298.41</v>
      </c>
      <c r="N107" s="17">
        <v>1298.41</v>
      </c>
      <c r="O107" s="17">
        <v>0</v>
      </c>
    </row>
    <row r="108" spans="1:15" ht="12.75">
      <c r="A108" s="38" t="s">
        <v>43</v>
      </c>
      <c r="B108" s="31"/>
      <c r="C108" s="31"/>
      <c r="D108" s="31"/>
      <c r="E108" s="31"/>
      <c r="F108" s="32"/>
      <c r="G108" s="10">
        <v>8610</v>
      </c>
      <c r="H108" s="10">
        <v>0</v>
      </c>
      <c r="I108" s="10">
        <v>1000</v>
      </c>
      <c r="J108" s="10">
        <v>7610</v>
      </c>
      <c r="K108" s="10">
        <v>8940</v>
      </c>
      <c r="L108" s="10">
        <v>5600.06</v>
      </c>
      <c r="M108" s="10">
        <v>5600.06</v>
      </c>
      <c r="N108" s="10">
        <v>5233.38</v>
      </c>
      <c r="O108" s="10">
        <v>0</v>
      </c>
    </row>
    <row r="109" spans="1:15" ht="12.75">
      <c r="A109" s="11"/>
      <c r="B109" s="35" t="s">
        <v>124</v>
      </c>
      <c r="C109" s="31"/>
      <c r="D109" s="31"/>
      <c r="E109" s="32"/>
      <c r="F109" s="12" t="s">
        <v>73</v>
      </c>
      <c r="G109" s="13">
        <v>3000</v>
      </c>
      <c r="H109" s="14">
        <v>0</v>
      </c>
      <c r="I109" s="14">
        <v>0</v>
      </c>
      <c r="J109" s="13">
        <v>3000</v>
      </c>
      <c r="K109" s="13">
        <v>2000</v>
      </c>
      <c r="L109" s="13">
        <v>2000</v>
      </c>
      <c r="M109" s="13">
        <v>2000</v>
      </c>
      <c r="N109" s="13">
        <v>2000</v>
      </c>
      <c r="O109" s="13">
        <v>0</v>
      </c>
    </row>
    <row r="110" spans="1:15" ht="12.75">
      <c r="A110" s="15"/>
      <c r="B110" s="36" t="s">
        <v>125</v>
      </c>
      <c r="C110" s="31"/>
      <c r="D110" s="31"/>
      <c r="E110" s="32"/>
      <c r="F110" s="16" t="s">
        <v>73</v>
      </c>
      <c r="G110" s="17">
        <v>1500</v>
      </c>
      <c r="H110" s="18">
        <v>0</v>
      </c>
      <c r="I110" s="18">
        <v>0</v>
      </c>
      <c r="J110" s="17">
        <v>1500</v>
      </c>
      <c r="K110" s="17">
        <v>1000</v>
      </c>
      <c r="L110" s="17">
        <v>1000</v>
      </c>
      <c r="M110" s="17">
        <v>1000</v>
      </c>
      <c r="N110" s="17">
        <v>1000</v>
      </c>
      <c r="O110" s="17">
        <v>0</v>
      </c>
    </row>
    <row r="111" spans="1:15" ht="12.75">
      <c r="A111" s="11"/>
      <c r="B111" s="35" t="s">
        <v>126</v>
      </c>
      <c r="C111" s="31"/>
      <c r="D111" s="31"/>
      <c r="E111" s="32"/>
      <c r="F111" s="12" t="s">
        <v>73</v>
      </c>
      <c r="G111" s="13">
        <v>1500</v>
      </c>
      <c r="H111" s="14">
        <v>0</v>
      </c>
      <c r="I111" s="14">
        <v>0</v>
      </c>
      <c r="J111" s="13">
        <v>1500</v>
      </c>
      <c r="K111" s="13">
        <v>1000</v>
      </c>
      <c r="L111" s="13">
        <v>1000</v>
      </c>
      <c r="M111" s="13">
        <v>1000</v>
      </c>
      <c r="N111" s="13">
        <v>1000</v>
      </c>
      <c r="O111" s="13">
        <v>0</v>
      </c>
    </row>
    <row r="112" spans="1:15" ht="12.75">
      <c r="A112" s="15"/>
      <c r="B112" s="36" t="s">
        <v>127</v>
      </c>
      <c r="C112" s="31"/>
      <c r="D112" s="31"/>
      <c r="E112" s="32"/>
      <c r="F112" s="16" t="s">
        <v>92</v>
      </c>
      <c r="G112" s="17">
        <v>1500</v>
      </c>
      <c r="H112" s="18">
        <v>0</v>
      </c>
      <c r="I112" s="18">
        <v>1000</v>
      </c>
      <c r="J112" s="17">
        <v>500</v>
      </c>
      <c r="K112" s="17">
        <v>500</v>
      </c>
      <c r="L112" s="17">
        <v>500</v>
      </c>
      <c r="M112" s="17">
        <v>500</v>
      </c>
      <c r="N112" s="17">
        <v>500</v>
      </c>
      <c r="O112" s="17">
        <v>0</v>
      </c>
    </row>
    <row r="113" spans="1:15" ht="15">
      <c r="A113" s="11"/>
      <c r="B113" s="35" t="s">
        <v>128</v>
      </c>
      <c r="C113" s="31"/>
      <c r="D113" s="31"/>
      <c r="E113" s="32"/>
      <c r="F113" s="12" t="s">
        <v>53</v>
      </c>
      <c r="G113" s="13">
        <v>276</v>
      </c>
      <c r="H113" s="14">
        <v>0</v>
      </c>
      <c r="I113" s="14">
        <v>0</v>
      </c>
      <c r="J113" s="13">
        <v>276</v>
      </c>
      <c r="K113" s="13">
        <v>1104</v>
      </c>
      <c r="L113" s="13">
        <v>272.95</v>
      </c>
      <c r="M113" s="13">
        <v>272.95</v>
      </c>
      <c r="N113" s="13">
        <v>181.97</v>
      </c>
      <c r="O113" s="13">
        <v>0</v>
      </c>
    </row>
    <row r="114" spans="1:15" ht="12.75">
      <c r="A114" s="15"/>
      <c r="B114" s="36" t="s">
        <v>129</v>
      </c>
      <c r="C114" s="31"/>
      <c r="D114" s="31"/>
      <c r="E114" s="32"/>
      <c r="F114" s="16" t="s">
        <v>55</v>
      </c>
      <c r="G114" s="17">
        <v>834</v>
      </c>
      <c r="H114" s="18">
        <v>0</v>
      </c>
      <c r="I114" s="18">
        <v>0</v>
      </c>
      <c r="J114" s="17">
        <v>834</v>
      </c>
      <c r="K114" s="17">
        <v>3336</v>
      </c>
      <c r="L114" s="17">
        <v>827.11</v>
      </c>
      <c r="M114" s="17">
        <v>827.11</v>
      </c>
      <c r="N114" s="17">
        <v>551.41</v>
      </c>
      <c r="O114" s="17">
        <v>0</v>
      </c>
    </row>
    <row r="115" spans="1:15" ht="12.75">
      <c r="A115" s="38" t="s">
        <v>56</v>
      </c>
      <c r="B115" s="31"/>
      <c r="C115" s="31"/>
      <c r="D115" s="31"/>
      <c r="E115" s="31"/>
      <c r="F115" s="32"/>
      <c r="G115" s="10">
        <v>0</v>
      </c>
      <c r="H115" s="10">
        <v>0</v>
      </c>
      <c r="I115" s="10">
        <v>0</v>
      </c>
      <c r="J115" s="10">
        <v>0</v>
      </c>
      <c r="K115" s="10">
        <v>1546</v>
      </c>
      <c r="L115" s="10">
        <v>0</v>
      </c>
      <c r="M115" s="10">
        <v>0</v>
      </c>
      <c r="N115" s="10">
        <v>0</v>
      </c>
      <c r="O115" s="10">
        <v>0</v>
      </c>
    </row>
    <row r="116" spans="1:15" ht="12.75">
      <c r="A116" s="11"/>
      <c r="B116" s="35" t="s">
        <v>130</v>
      </c>
      <c r="C116" s="31"/>
      <c r="D116" s="31"/>
      <c r="E116" s="32"/>
      <c r="F116" s="12" t="s">
        <v>60</v>
      </c>
      <c r="G116" s="13">
        <v>0</v>
      </c>
      <c r="H116" s="14">
        <v>0</v>
      </c>
      <c r="I116" s="14">
        <v>0</v>
      </c>
      <c r="J116" s="13">
        <v>0</v>
      </c>
      <c r="K116" s="13">
        <v>1546</v>
      </c>
      <c r="L116" s="13">
        <v>0</v>
      </c>
      <c r="M116" s="13">
        <v>0</v>
      </c>
      <c r="N116" s="13">
        <v>0</v>
      </c>
      <c r="O116" s="13">
        <v>0</v>
      </c>
    </row>
    <row r="117" spans="1:15" ht="12.75">
      <c r="A117" s="37" t="s">
        <v>131</v>
      </c>
      <c r="B117" s="31"/>
      <c r="C117" s="31"/>
      <c r="D117" s="31"/>
      <c r="E117" s="31"/>
      <c r="F117" s="32"/>
      <c r="G117" s="9">
        <v>2140190</v>
      </c>
      <c r="H117" s="9">
        <v>0</v>
      </c>
      <c r="I117" s="9">
        <v>3029.72</v>
      </c>
      <c r="J117" s="9">
        <v>2137160.28</v>
      </c>
      <c r="K117" s="9">
        <v>9045247.87</v>
      </c>
      <c r="L117" s="9">
        <v>2043293.91</v>
      </c>
      <c r="M117" s="9">
        <v>2043293.91</v>
      </c>
      <c r="N117" s="9">
        <v>1877884.17</v>
      </c>
      <c r="O117" s="9">
        <v>0</v>
      </c>
    </row>
    <row r="118" spans="1:15" ht="12.75">
      <c r="A118" s="38" t="s">
        <v>17</v>
      </c>
      <c r="B118" s="31"/>
      <c r="C118" s="31"/>
      <c r="D118" s="31"/>
      <c r="E118" s="31"/>
      <c r="F118" s="32"/>
      <c r="G118" s="10">
        <v>1888046</v>
      </c>
      <c r="H118" s="10">
        <v>0</v>
      </c>
      <c r="I118" s="10">
        <v>0</v>
      </c>
      <c r="J118" s="10">
        <v>1888046</v>
      </c>
      <c r="K118" s="10">
        <v>8601774.59</v>
      </c>
      <c r="L118" s="10">
        <v>1798210.65</v>
      </c>
      <c r="M118" s="10">
        <v>1798210.65</v>
      </c>
      <c r="N118" s="10">
        <v>1668210.65</v>
      </c>
      <c r="O118" s="10">
        <v>0</v>
      </c>
    </row>
    <row r="119" spans="1:15" ht="12.75">
      <c r="A119" s="15"/>
      <c r="B119" s="36" t="s">
        <v>132</v>
      </c>
      <c r="C119" s="31"/>
      <c r="D119" s="31"/>
      <c r="E119" s="32"/>
      <c r="F119" s="16" t="s">
        <v>25</v>
      </c>
      <c r="G119" s="17">
        <v>479028</v>
      </c>
      <c r="H119" s="18">
        <v>0</v>
      </c>
      <c r="I119" s="18">
        <v>0</v>
      </c>
      <c r="J119" s="17">
        <v>479028</v>
      </c>
      <c r="K119" s="17">
        <v>1914401.41</v>
      </c>
      <c r="L119" s="17">
        <v>488875.82</v>
      </c>
      <c r="M119" s="17">
        <v>488875.82</v>
      </c>
      <c r="N119" s="17">
        <v>488875.82</v>
      </c>
      <c r="O119" s="17">
        <v>0</v>
      </c>
    </row>
    <row r="120" spans="1:15" ht="12.75">
      <c r="A120" s="11"/>
      <c r="B120" s="35" t="s">
        <v>133</v>
      </c>
      <c r="C120" s="31"/>
      <c r="D120" s="31"/>
      <c r="E120" s="32"/>
      <c r="F120" s="12" t="s">
        <v>33</v>
      </c>
      <c r="G120" s="13">
        <v>0</v>
      </c>
      <c r="H120" s="14">
        <v>0</v>
      </c>
      <c r="I120" s="14">
        <v>0</v>
      </c>
      <c r="J120" s="13">
        <v>0</v>
      </c>
      <c r="K120" s="13">
        <v>58552</v>
      </c>
      <c r="L120" s="13">
        <v>0</v>
      </c>
      <c r="M120" s="13">
        <v>0</v>
      </c>
      <c r="N120" s="13">
        <v>0</v>
      </c>
      <c r="O120" s="13">
        <v>0</v>
      </c>
    </row>
    <row r="121" spans="1:15" ht="12.75">
      <c r="A121" s="15"/>
      <c r="B121" s="36" t="s">
        <v>134</v>
      </c>
      <c r="C121" s="31"/>
      <c r="D121" s="31"/>
      <c r="E121" s="32"/>
      <c r="F121" s="16" t="s">
        <v>21</v>
      </c>
      <c r="G121" s="17">
        <v>111724</v>
      </c>
      <c r="H121" s="18">
        <v>0</v>
      </c>
      <c r="I121" s="18">
        <v>0</v>
      </c>
      <c r="J121" s="17">
        <v>111724</v>
      </c>
      <c r="K121" s="17">
        <v>462922.18</v>
      </c>
      <c r="L121" s="17">
        <v>96696</v>
      </c>
      <c r="M121" s="17">
        <v>96696</v>
      </c>
      <c r="N121" s="17">
        <v>96696</v>
      </c>
      <c r="O121" s="17">
        <v>0</v>
      </c>
    </row>
    <row r="122" spans="1:15" ht="12.75">
      <c r="A122" s="11"/>
      <c r="B122" s="35" t="s">
        <v>135</v>
      </c>
      <c r="C122" s="31"/>
      <c r="D122" s="31"/>
      <c r="E122" s="32"/>
      <c r="F122" s="12" t="s">
        <v>19</v>
      </c>
      <c r="G122" s="13">
        <v>24946</v>
      </c>
      <c r="H122" s="14">
        <v>0</v>
      </c>
      <c r="I122" s="14">
        <v>0</v>
      </c>
      <c r="J122" s="13">
        <v>24946</v>
      </c>
      <c r="K122" s="13">
        <v>136355.8</v>
      </c>
      <c r="L122" s="13">
        <v>1528.75</v>
      </c>
      <c r="M122" s="13">
        <v>1528.75</v>
      </c>
      <c r="N122" s="13">
        <v>1528.75</v>
      </c>
      <c r="O122" s="13">
        <v>0</v>
      </c>
    </row>
    <row r="123" spans="1:15" ht="12.75">
      <c r="A123" s="15"/>
      <c r="B123" s="36" t="s">
        <v>136</v>
      </c>
      <c r="C123" s="31"/>
      <c r="D123" s="31"/>
      <c r="E123" s="32"/>
      <c r="F123" s="16" t="s">
        <v>41</v>
      </c>
      <c r="G123" s="17">
        <v>69525</v>
      </c>
      <c r="H123" s="18">
        <v>0</v>
      </c>
      <c r="I123" s="18">
        <v>0</v>
      </c>
      <c r="J123" s="17">
        <v>69525</v>
      </c>
      <c r="K123" s="17">
        <v>278100</v>
      </c>
      <c r="L123" s="17">
        <v>70285.27</v>
      </c>
      <c r="M123" s="17">
        <v>70285.27</v>
      </c>
      <c r="N123" s="17">
        <v>70285.27</v>
      </c>
      <c r="O123" s="17">
        <v>0</v>
      </c>
    </row>
    <row r="124" spans="1:15" ht="12.75">
      <c r="A124" s="11"/>
      <c r="B124" s="35" t="s">
        <v>137</v>
      </c>
      <c r="C124" s="31"/>
      <c r="D124" s="31"/>
      <c r="E124" s="32"/>
      <c r="F124" s="12" t="s">
        <v>106</v>
      </c>
      <c r="G124" s="13">
        <v>26631</v>
      </c>
      <c r="H124" s="14">
        <v>0</v>
      </c>
      <c r="I124" s="14">
        <v>0</v>
      </c>
      <c r="J124" s="13">
        <v>26631</v>
      </c>
      <c r="K124" s="13">
        <v>106524</v>
      </c>
      <c r="L124" s="13">
        <v>40598.3</v>
      </c>
      <c r="M124" s="13">
        <v>40598.3</v>
      </c>
      <c r="N124" s="13">
        <v>40598.3</v>
      </c>
      <c r="O124" s="13">
        <v>0</v>
      </c>
    </row>
    <row r="125" spans="1:15" ht="15">
      <c r="A125" s="15"/>
      <c r="B125" s="36" t="s">
        <v>138</v>
      </c>
      <c r="C125" s="31"/>
      <c r="D125" s="31"/>
      <c r="E125" s="32"/>
      <c r="F125" s="16" t="s">
        <v>27</v>
      </c>
      <c r="G125" s="17">
        <v>1695</v>
      </c>
      <c r="H125" s="18">
        <v>0</v>
      </c>
      <c r="I125" s="18">
        <v>0</v>
      </c>
      <c r="J125" s="17">
        <v>1695</v>
      </c>
      <c r="K125" s="17">
        <v>6780</v>
      </c>
      <c r="L125" s="17">
        <v>1994</v>
      </c>
      <c r="M125" s="17">
        <v>1994</v>
      </c>
      <c r="N125" s="17">
        <v>1994</v>
      </c>
      <c r="O125" s="17">
        <v>0</v>
      </c>
    </row>
    <row r="126" spans="1:15" ht="12.75">
      <c r="A126" s="11"/>
      <c r="B126" s="35" t="s">
        <v>139</v>
      </c>
      <c r="C126" s="31"/>
      <c r="D126" s="31"/>
      <c r="E126" s="32"/>
      <c r="F126" s="12" t="s">
        <v>29</v>
      </c>
      <c r="G126" s="13">
        <v>0</v>
      </c>
      <c r="H126" s="14">
        <v>0</v>
      </c>
      <c r="I126" s="14">
        <v>0</v>
      </c>
      <c r="J126" s="13">
        <v>0</v>
      </c>
      <c r="K126" s="13">
        <v>288924</v>
      </c>
      <c r="L126" s="13">
        <v>0</v>
      </c>
      <c r="M126" s="13">
        <v>0</v>
      </c>
      <c r="N126" s="13">
        <v>0</v>
      </c>
      <c r="O126" s="13">
        <v>0</v>
      </c>
    </row>
    <row r="127" spans="1:15" ht="12.75">
      <c r="A127" s="15"/>
      <c r="B127" s="36" t="s">
        <v>140</v>
      </c>
      <c r="C127" s="31"/>
      <c r="D127" s="31"/>
      <c r="E127" s="32"/>
      <c r="F127" s="16" t="s">
        <v>37</v>
      </c>
      <c r="G127" s="17">
        <v>70500</v>
      </c>
      <c r="H127" s="18">
        <v>0</v>
      </c>
      <c r="I127" s="18">
        <v>0</v>
      </c>
      <c r="J127" s="17">
        <v>70500</v>
      </c>
      <c r="K127" s="17">
        <v>282000</v>
      </c>
      <c r="L127" s="17">
        <v>71300</v>
      </c>
      <c r="M127" s="17">
        <v>71300</v>
      </c>
      <c r="N127" s="17">
        <v>71300</v>
      </c>
      <c r="O127" s="17">
        <v>0</v>
      </c>
    </row>
    <row r="128" spans="1:15" ht="12.75">
      <c r="A128" s="11"/>
      <c r="B128" s="35" t="s">
        <v>141</v>
      </c>
      <c r="C128" s="31"/>
      <c r="D128" s="31"/>
      <c r="E128" s="32"/>
      <c r="F128" s="12" t="s">
        <v>39</v>
      </c>
      <c r="G128" s="13">
        <v>23479</v>
      </c>
      <c r="H128" s="14">
        <v>0</v>
      </c>
      <c r="I128" s="14">
        <v>0</v>
      </c>
      <c r="J128" s="13">
        <v>23479</v>
      </c>
      <c r="K128" s="13">
        <v>140874</v>
      </c>
      <c r="L128" s="13">
        <v>23766.28</v>
      </c>
      <c r="M128" s="13">
        <v>23766.28</v>
      </c>
      <c r="N128" s="13">
        <v>23766.28</v>
      </c>
      <c r="O128" s="13">
        <v>0</v>
      </c>
    </row>
    <row r="129" spans="1:15" ht="15">
      <c r="A129" s="15"/>
      <c r="B129" s="36" t="s">
        <v>142</v>
      </c>
      <c r="C129" s="31"/>
      <c r="D129" s="31"/>
      <c r="E129" s="32"/>
      <c r="F129" s="16" t="s">
        <v>23</v>
      </c>
      <c r="G129" s="17">
        <v>16000</v>
      </c>
      <c r="H129" s="18">
        <v>0</v>
      </c>
      <c r="I129" s="18">
        <v>0</v>
      </c>
      <c r="J129" s="17">
        <v>16000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</row>
    <row r="130" spans="1:15" ht="12.75">
      <c r="A130" s="11"/>
      <c r="B130" s="35" t="s">
        <v>143</v>
      </c>
      <c r="C130" s="31"/>
      <c r="D130" s="31"/>
      <c r="E130" s="32"/>
      <c r="F130" s="12" t="s">
        <v>37</v>
      </c>
      <c r="G130" s="13">
        <v>32100</v>
      </c>
      <c r="H130" s="14">
        <v>0</v>
      </c>
      <c r="I130" s="14">
        <v>0</v>
      </c>
      <c r="J130" s="13">
        <v>32100</v>
      </c>
      <c r="K130" s="13">
        <v>128400</v>
      </c>
      <c r="L130" s="13">
        <v>22600</v>
      </c>
      <c r="M130" s="13">
        <v>22600</v>
      </c>
      <c r="N130" s="13">
        <v>22600</v>
      </c>
      <c r="O130" s="13">
        <v>0</v>
      </c>
    </row>
    <row r="131" spans="1:15" ht="12.75">
      <c r="A131" s="15"/>
      <c r="B131" s="36" t="s">
        <v>144</v>
      </c>
      <c r="C131" s="31"/>
      <c r="D131" s="31"/>
      <c r="E131" s="32"/>
      <c r="F131" s="16" t="s">
        <v>19</v>
      </c>
      <c r="G131" s="17">
        <v>63894</v>
      </c>
      <c r="H131" s="18">
        <v>0</v>
      </c>
      <c r="I131" s="18">
        <v>0</v>
      </c>
      <c r="J131" s="17">
        <v>63894</v>
      </c>
      <c r="K131" s="17">
        <v>246585.5</v>
      </c>
      <c r="L131" s="17">
        <v>3710.45</v>
      </c>
      <c r="M131" s="17">
        <v>3710.45</v>
      </c>
      <c r="N131" s="17">
        <v>3710.45</v>
      </c>
      <c r="O131" s="17">
        <v>0</v>
      </c>
    </row>
    <row r="132" spans="1:15" ht="12.75">
      <c r="A132" s="11"/>
      <c r="B132" s="35" t="s">
        <v>145</v>
      </c>
      <c r="C132" s="31"/>
      <c r="D132" s="31"/>
      <c r="E132" s="32"/>
      <c r="F132" s="12" t="s">
        <v>41</v>
      </c>
      <c r="G132" s="13">
        <v>38523</v>
      </c>
      <c r="H132" s="14">
        <v>0</v>
      </c>
      <c r="I132" s="14">
        <v>0</v>
      </c>
      <c r="J132" s="13">
        <v>38523</v>
      </c>
      <c r="K132" s="13">
        <v>154092</v>
      </c>
      <c r="L132" s="13">
        <v>35965.16</v>
      </c>
      <c r="M132" s="13">
        <v>35965.16</v>
      </c>
      <c r="N132" s="13">
        <v>35965.16</v>
      </c>
      <c r="O132" s="13">
        <v>0</v>
      </c>
    </row>
    <row r="133" spans="1:15" ht="12.75">
      <c r="A133" s="15"/>
      <c r="B133" s="36" t="s">
        <v>146</v>
      </c>
      <c r="C133" s="31"/>
      <c r="D133" s="31"/>
      <c r="E133" s="32"/>
      <c r="F133" s="16" t="s">
        <v>39</v>
      </c>
      <c r="G133" s="17">
        <v>16308</v>
      </c>
      <c r="H133" s="18">
        <v>0</v>
      </c>
      <c r="I133" s="18">
        <v>0</v>
      </c>
      <c r="J133" s="17">
        <v>16308</v>
      </c>
      <c r="K133" s="17">
        <v>97848</v>
      </c>
      <c r="L133" s="17">
        <v>16378</v>
      </c>
      <c r="M133" s="17">
        <v>16378</v>
      </c>
      <c r="N133" s="17">
        <v>16378</v>
      </c>
      <c r="O133" s="17">
        <v>0</v>
      </c>
    </row>
    <row r="134" spans="1:15" ht="12.75">
      <c r="A134" s="11"/>
      <c r="B134" s="35" t="s">
        <v>147</v>
      </c>
      <c r="C134" s="31"/>
      <c r="D134" s="31"/>
      <c r="E134" s="32"/>
      <c r="F134" s="12" t="s">
        <v>106</v>
      </c>
      <c r="G134" s="13">
        <v>121329</v>
      </c>
      <c r="H134" s="14">
        <v>0</v>
      </c>
      <c r="I134" s="14">
        <v>0</v>
      </c>
      <c r="J134" s="13">
        <v>121329</v>
      </c>
      <c r="K134" s="13">
        <v>485316</v>
      </c>
      <c r="L134" s="13">
        <v>107857.98</v>
      </c>
      <c r="M134" s="13">
        <v>107857.98</v>
      </c>
      <c r="N134" s="13">
        <v>107857.98</v>
      </c>
      <c r="O134" s="13">
        <v>0</v>
      </c>
    </row>
    <row r="135" spans="1:15" ht="15">
      <c r="A135" s="15"/>
      <c r="B135" s="36" t="s">
        <v>148</v>
      </c>
      <c r="C135" s="31"/>
      <c r="D135" s="31"/>
      <c r="E135" s="32"/>
      <c r="F135" s="16" t="s">
        <v>27</v>
      </c>
      <c r="G135" s="17">
        <v>1800</v>
      </c>
      <c r="H135" s="18">
        <v>0</v>
      </c>
      <c r="I135" s="18">
        <v>0</v>
      </c>
      <c r="J135" s="17">
        <v>1800</v>
      </c>
      <c r="K135" s="17">
        <v>7200</v>
      </c>
      <c r="L135" s="17">
        <v>1681</v>
      </c>
      <c r="M135" s="17">
        <v>1681</v>
      </c>
      <c r="N135" s="17">
        <v>1681</v>
      </c>
      <c r="O135" s="17">
        <v>0</v>
      </c>
    </row>
    <row r="136" spans="1:15" ht="12.75">
      <c r="A136" s="11"/>
      <c r="B136" s="35" t="s">
        <v>149</v>
      </c>
      <c r="C136" s="31"/>
      <c r="D136" s="31"/>
      <c r="E136" s="32"/>
      <c r="F136" s="12" t="s">
        <v>33</v>
      </c>
      <c r="G136" s="13">
        <v>0</v>
      </c>
      <c r="H136" s="14">
        <v>0</v>
      </c>
      <c r="I136" s="14">
        <v>0</v>
      </c>
      <c r="J136" s="13">
        <v>0</v>
      </c>
      <c r="K136" s="13">
        <v>56888</v>
      </c>
      <c r="L136" s="13">
        <v>0</v>
      </c>
      <c r="M136" s="13">
        <v>0</v>
      </c>
      <c r="N136" s="13">
        <v>0</v>
      </c>
      <c r="O136" s="13">
        <v>0</v>
      </c>
    </row>
    <row r="137" spans="1:15" ht="12.75">
      <c r="A137" s="15"/>
      <c r="B137" s="36" t="s">
        <v>150</v>
      </c>
      <c r="C137" s="31"/>
      <c r="D137" s="31"/>
      <c r="E137" s="32"/>
      <c r="F137" s="16" t="s">
        <v>21</v>
      </c>
      <c r="G137" s="17">
        <v>86818</v>
      </c>
      <c r="H137" s="18">
        <v>0</v>
      </c>
      <c r="I137" s="18">
        <v>0</v>
      </c>
      <c r="J137" s="17">
        <v>86818</v>
      </c>
      <c r="K137" s="17">
        <v>358714</v>
      </c>
      <c r="L137" s="17">
        <v>75157.95</v>
      </c>
      <c r="M137" s="17">
        <v>75157.95</v>
      </c>
      <c r="N137" s="17">
        <v>75157.95</v>
      </c>
      <c r="O137" s="17">
        <v>0</v>
      </c>
    </row>
    <row r="138" spans="1:15" ht="12.75">
      <c r="A138" s="11"/>
      <c r="B138" s="35" t="s">
        <v>151</v>
      </c>
      <c r="C138" s="31"/>
      <c r="D138" s="31"/>
      <c r="E138" s="32"/>
      <c r="F138" s="12" t="s">
        <v>25</v>
      </c>
      <c r="G138" s="13">
        <v>272706</v>
      </c>
      <c r="H138" s="14">
        <v>0</v>
      </c>
      <c r="I138" s="14">
        <v>0</v>
      </c>
      <c r="J138" s="13">
        <v>272706</v>
      </c>
      <c r="K138" s="13">
        <v>1079396.29</v>
      </c>
      <c r="L138" s="13">
        <v>293459.54</v>
      </c>
      <c r="M138" s="13">
        <v>293459.54</v>
      </c>
      <c r="N138" s="13">
        <v>293459.54</v>
      </c>
      <c r="O138" s="13">
        <v>0</v>
      </c>
    </row>
    <row r="139" spans="1:15" ht="12.75">
      <c r="A139" s="15"/>
      <c r="B139" s="36" t="s">
        <v>152</v>
      </c>
      <c r="C139" s="31"/>
      <c r="D139" s="31"/>
      <c r="E139" s="32"/>
      <c r="F139" s="16" t="s">
        <v>29</v>
      </c>
      <c r="G139" s="17">
        <v>0</v>
      </c>
      <c r="H139" s="18">
        <v>0</v>
      </c>
      <c r="I139" s="18">
        <v>0</v>
      </c>
      <c r="J139" s="17">
        <v>0</v>
      </c>
      <c r="K139" s="17">
        <v>213970</v>
      </c>
      <c r="L139" s="17">
        <v>0</v>
      </c>
      <c r="M139" s="17">
        <v>0</v>
      </c>
      <c r="N139" s="17">
        <v>0</v>
      </c>
      <c r="O139" s="17">
        <v>0</v>
      </c>
    </row>
    <row r="140" spans="1:15" ht="12.75">
      <c r="A140" s="11"/>
      <c r="B140" s="35" t="s">
        <v>153</v>
      </c>
      <c r="C140" s="31"/>
      <c r="D140" s="31"/>
      <c r="E140" s="32"/>
      <c r="F140" s="12" t="s">
        <v>37</v>
      </c>
      <c r="G140" s="13">
        <v>15600</v>
      </c>
      <c r="H140" s="14">
        <v>0</v>
      </c>
      <c r="I140" s="14">
        <v>0</v>
      </c>
      <c r="J140" s="13">
        <v>15600</v>
      </c>
      <c r="K140" s="13">
        <v>62400</v>
      </c>
      <c r="L140" s="13">
        <v>10350</v>
      </c>
      <c r="M140" s="13">
        <v>10350</v>
      </c>
      <c r="N140" s="13">
        <v>10350</v>
      </c>
      <c r="O140" s="13">
        <v>0</v>
      </c>
    </row>
    <row r="141" spans="1:15" ht="12.75">
      <c r="A141" s="15"/>
      <c r="B141" s="36" t="s">
        <v>154</v>
      </c>
      <c r="C141" s="31"/>
      <c r="D141" s="31"/>
      <c r="E141" s="32"/>
      <c r="F141" s="16" t="s">
        <v>106</v>
      </c>
      <c r="G141" s="17">
        <v>97974</v>
      </c>
      <c r="H141" s="18">
        <v>0</v>
      </c>
      <c r="I141" s="18">
        <v>0</v>
      </c>
      <c r="J141" s="17">
        <v>97974</v>
      </c>
      <c r="K141" s="17">
        <v>391896</v>
      </c>
      <c r="L141" s="17">
        <v>109537.94</v>
      </c>
      <c r="M141" s="17">
        <v>109537.94</v>
      </c>
      <c r="N141" s="17">
        <v>109537.94</v>
      </c>
      <c r="O141" s="17">
        <v>0</v>
      </c>
    </row>
    <row r="142" spans="1:15" ht="15">
      <c r="A142" s="11"/>
      <c r="B142" s="35" t="s">
        <v>155</v>
      </c>
      <c r="C142" s="31"/>
      <c r="D142" s="31"/>
      <c r="E142" s="32"/>
      <c r="F142" s="12" t="s">
        <v>27</v>
      </c>
      <c r="G142" s="13">
        <v>1470</v>
      </c>
      <c r="H142" s="14">
        <v>0</v>
      </c>
      <c r="I142" s="14">
        <v>0</v>
      </c>
      <c r="J142" s="13">
        <v>1470</v>
      </c>
      <c r="K142" s="13">
        <v>5880</v>
      </c>
      <c r="L142" s="13">
        <v>1470</v>
      </c>
      <c r="M142" s="13">
        <v>1470</v>
      </c>
      <c r="N142" s="13">
        <v>1470</v>
      </c>
      <c r="O142" s="13">
        <v>0</v>
      </c>
    </row>
    <row r="143" spans="1:15" ht="12.75">
      <c r="A143" s="15"/>
      <c r="B143" s="36" t="s">
        <v>156</v>
      </c>
      <c r="C143" s="31"/>
      <c r="D143" s="31"/>
      <c r="E143" s="32"/>
      <c r="F143" s="16" t="s">
        <v>33</v>
      </c>
      <c r="G143" s="17">
        <v>0</v>
      </c>
      <c r="H143" s="18">
        <v>0</v>
      </c>
      <c r="I143" s="18">
        <v>0</v>
      </c>
      <c r="J143" s="17">
        <v>0</v>
      </c>
      <c r="K143" s="17">
        <v>38052</v>
      </c>
      <c r="L143" s="17">
        <v>0</v>
      </c>
      <c r="M143" s="17">
        <v>0</v>
      </c>
      <c r="N143" s="17">
        <v>0</v>
      </c>
      <c r="O143" s="17">
        <v>0</v>
      </c>
    </row>
    <row r="144" spans="1:15" ht="12.75">
      <c r="A144" s="11"/>
      <c r="B144" s="35" t="s">
        <v>157</v>
      </c>
      <c r="C144" s="31"/>
      <c r="D144" s="31"/>
      <c r="E144" s="32"/>
      <c r="F144" s="12" t="s">
        <v>19</v>
      </c>
      <c r="G144" s="13">
        <v>63354</v>
      </c>
      <c r="H144" s="14">
        <v>0</v>
      </c>
      <c r="I144" s="14">
        <v>0</v>
      </c>
      <c r="J144" s="13">
        <v>63354</v>
      </c>
      <c r="K144" s="13">
        <v>435572.4</v>
      </c>
      <c r="L144" s="13">
        <v>131372.84</v>
      </c>
      <c r="M144" s="13">
        <v>131372.84</v>
      </c>
      <c r="N144" s="13">
        <v>1372.84</v>
      </c>
      <c r="O144" s="13">
        <v>0</v>
      </c>
    </row>
    <row r="145" spans="1:15" ht="12.75">
      <c r="A145" s="15"/>
      <c r="B145" s="36" t="s">
        <v>158</v>
      </c>
      <c r="C145" s="31"/>
      <c r="D145" s="31"/>
      <c r="E145" s="32"/>
      <c r="F145" s="16" t="s">
        <v>39</v>
      </c>
      <c r="G145" s="17">
        <v>10158</v>
      </c>
      <c r="H145" s="18">
        <v>0</v>
      </c>
      <c r="I145" s="18">
        <v>0</v>
      </c>
      <c r="J145" s="17">
        <v>10158</v>
      </c>
      <c r="K145" s="17">
        <v>60948</v>
      </c>
      <c r="L145" s="17">
        <v>11486.87</v>
      </c>
      <c r="M145" s="17">
        <v>11486.87</v>
      </c>
      <c r="N145" s="17">
        <v>11486.87</v>
      </c>
      <c r="O145" s="17">
        <v>0</v>
      </c>
    </row>
    <row r="146" spans="1:15" ht="12.75">
      <c r="A146" s="11"/>
      <c r="B146" s="35" t="s">
        <v>159</v>
      </c>
      <c r="C146" s="31"/>
      <c r="D146" s="31"/>
      <c r="E146" s="32"/>
      <c r="F146" s="12" t="s">
        <v>29</v>
      </c>
      <c r="G146" s="13">
        <v>0</v>
      </c>
      <c r="H146" s="14">
        <v>0</v>
      </c>
      <c r="I146" s="14">
        <v>0</v>
      </c>
      <c r="J146" s="13">
        <v>0</v>
      </c>
      <c r="K146" s="13">
        <v>138094</v>
      </c>
      <c r="L146" s="13">
        <v>0</v>
      </c>
      <c r="M146" s="13">
        <v>0</v>
      </c>
      <c r="N146" s="13">
        <v>0</v>
      </c>
      <c r="O146" s="13">
        <v>0</v>
      </c>
    </row>
    <row r="147" spans="1:15" ht="12.75">
      <c r="A147" s="15"/>
      <c r="B147" s="36" t="s">
        <v>160</v>
      </c>
      <c r="C147" s="31"/>
      <c r="D147" s="31"/>
      <c r="E147" s="32"/>
      <c r="F147" s="16" t="s">
        <v>25</v>
      </c>
      <c r="G147" s="17">
        <v>161145</v>
      </c>
      <c r="H147" s="18">
        <v>0</v>
      </c>
      <c r="I147" s="18">
        <v>0</v>
      </c>
      <c r="J147" s="17">
        <v>161145</v>
      </c>
      <c r="K147" s="17">
        <v>637104.58</v>
      </c>
      <c r="L147" s="17">
        <v>116897.11</v>
      </c>
      <c r="M147" s="17">
        <v>116897.11</v>
      </c>
      <c r="N147" s="17">
        <v>116897.11</v>
      </c>
      <c r="O147" s="17">
        <v>0</v>
      </c>
    </row>
    <row r="148" spans="1:15" ht="12.75">
      <c r="A148" s="11"/>
      <c r="B148" s="35" t="s">
        <v>161</v>
      </c>
      <c r="C148" s="31"/>
      <c r="D148" s="31"/>
      <c r="E148" s="32"/>
      <c r="F148" s="12" t="s">
        <v>21</v>
      </c>
      <c r="G148" s="13">
        <v>61251</v>
      </c>
      <c r="H148" s="14">
        <v>0</v>
      </c>
      <c r="I148" s="14">
        <v>0</v>
      </c>
      <c r="J148" s="13">
        <v>61251</v>
      </c>
      <c r="K148" s="13">
        <v>247632.43</v>
      </c>
      <c r="L148" s="13">
        <v>45543.57</v>
      </c>
      <c r="M148" s="13">
        <v>45543.57</v>
      </c>
      <c r="N148" s="13">
        <v>45543.57</v>
      </c>
      <c r="O148" s="13">
        <v>0</v>
      </c>
    </row>
    <row r="149" spans="1:15" ht="12.75">
      <c r="A149" s="15"/>
      <c r="B149" s="36" t="s">
        <v>162</v>
      </c>
      <c r="C149" s="31"/>
      <c r="D149" s="31"/>
      <c r="E149" s="32"/>
      <c r="F149" s="16" t="s">
        <v>41</v>
      </c>
      <c r="G149" s="17">
        <v>20088</v>
      </c>
      <c r="H149" s="18">
        <v>0</v>
      </c>
      <c r="I149" s="18">
        <v>0</v>
      </c>
      <c r="J149" s="17">
        <v>20088</v>
      </c>
      <c r="K149" s="17">
        <v>80352</v>
      </c>
      <c r="L149" s="17">
        <v>19697.82</v>
      </c>
      <c r="M149" s="17">
        <v>19697.82</v>
      </c>
      <c r="N149" s="17">
        <v>19697.82</v>
      </c>
      <c r="O149" s="17">
        <v>0</v>
      </c>
    </row>
    <row r="150" spans="1:15" ht="12.75">
      <c r="A150" s="38" t="s">
        <v>43</v>
      </c>
      <c r="B150" s="31"/>
      <c r="C150" s="31"/>
      <c r="D150" s="31"/>
      <c r="E150" s="31"/>
      <c r="F150" s="32"/>
      <c r="G150" s="10">
        <v>252144</v>
      </c>
      <c r="H150" s="10">
        <v>0</v>
      </c>
      <c r="I150" s="10">
        <v>3029.72</v>
      </c>
      <c r="J150" s="10">
        <v>249114.28</v>
      </c>
      <c r="K150" s="10">
        <v>398536.28</v>
      </c>
      <c r="L150" s="10">
        <v>245083.26</v>
      </c>
      <c r="M150" s="10">
        <v>245083.26</v>
      </c>
      <c r="N150" s="10">
        <v>209673.52</v>
      </c>
      <c r="O150" s="10">
        <v>0</v>
      </c>
    </row>
    <row r="151" spans="1:15" ht="12.75">
      <c r="A151" s="11"/>
      <c r="B151" s="35" t="s">
        <v>163</v>
      </c>
      <c r="C151" s="31"/>
      <c r="D151" s="31"/>
      <c r="E151" s="32"/>
      <c r="F151" s="12" t="s">
        <v>111</v>
      </c>
      <c r="G151" s="13">
        <v>142680</v>
      </c>
      <c r="H151" s="14">
        <v>0</v>
      </c>
      <c r="I151" s="14">
        <v>0</v>
      </c>
      <c r="J151" s="13">
        <v>142680</v>
      </c>
      <c r="K151" s="13">
        <v>140300</v>
      </c>
      <c r="L151" s="13">
        <v>140300</v>
      </c>
      <c r="M151" s="13">
        <v>140300</v>
      </c>
      <c r="N151" s="13">
        <v>140300</v>
      </c>
      <c r="O151" s="13">
        <v>0</v>
      </c>
    </row>
    <row r="152" spans="1:15" ht="15">
      <c r="A152" s="15"/>
      <c r="B152" s="36" t="s">
        <v>164</v>
      </c>
      <c r="C152" s="31"/>
      <c r="D152" s="31"/>
      <c r="E152" s="32"/>
      <c r="F152" s="16" t="s">
        <v>165</v>
      </c>
      <c r="G152" s="17">
        <v>52530</v>
      </c>
      <c r="H152" s="18">
        <v>0</v>
      </c>
      <c r="I152" s="18">
        <v>1.68</v>
      </c>
      <c r="J152" s="17">
        <v>52528.32</v>
      </c>
      <c r="K152" s="17">
        <v>52528.32</v>
      </c>
      <c r="L152" s="17">
        <v>52528.32</v>
      </c>
      <c r="M152" s="17">
        <v>52528.32</v>
      </c>
      <c r="N152" s="17">
        <v>35018.88</v>
      </c>
      <c r="O152" s="17">
        <v>0</v>
      </c>
    </row>
    <row r="153" spans="1:15" ht="12.75">
      <c r="A153" s="11"/>
      <c r="B153" s="35" t="s">
        <v>166</v>
      </c>
      <c r="C153" s="31"/>
      <c r="D153" s="31"/>
      <c r="E153" s="32"/>
      <c r="F153" s="12" t="s">
        <v>55</v>
      </c>
      <c r="G153" s="13">
        <v>17280</v>
      </c>
      <c r="H153" s="14">
        <v>0</v>
      </c>
      <c r="I153" s="14">
        <v>0</v>
      </c>
      <c r="J153" s="13">
        <v>17280</v>
      </c>
      <c r="K153" s="13">
        <v>69120</v>
      </c>
      <c r="L153" s="13">
        <v>17954.18</v>
      </c>
      <c r="M153" s="13">
        <v>17954.18</v>
      </c>
      <c r="N153" s="13">
        <v>11790.5</v>
      </c>
      <c r="O153" s="13">
        <v>0</v>
      </c>
    </row>
    <row r="154" spans="1:15" ht="15">
      <c r="A154" s="15"/>
      <c r="B154" s="36" t="s">
        <v>167</v>
      </c>
      <c r="C154" s="31"/>
      <c r="D154" s="31"/>
      <c r="E154" s="32"/>
      <c r="F154" s="16" t="s">
        <v>53</v>
      </c>
      <c r="G154" s="17">
        <v>5712</v>
      </c>
      <c r="H154" s="18">
        <v>0</v>
      </c>
      <c r="I154" s="18">
        <v>0</v>
      </c>
      <c r="J154" s="17">
        <v>5712</v>
      </c>
      <c r="K154" s="17">
        <v>22848</v>
      </c>
      <c r="L154" s="17">
        <v>5924.85</v>
      </c>
      <c r="M154" s="17">
        <v>5924.85</v>
      </c>
      <c r="N154" s="17">
        <v>3890.87</v>
      </c>
      <c r="O154" s="17">
        <v>0</v>
      </c>
    </row>
    <row r="155" spans="1:15" ht="12.75">
      <c r="A155" s="11"/>
      <c r="B155" s="35" t="s">
        <v>168</v>
      </c>
      <c r="C155" s="31"/>
      <c r="D155" s="31"/>
      <c r="E155" s="32"/>
      <c r="F155" s="12" t="s">
        <v>92</v>
      </c>
      <c r="G155" s="13">
        <v>3000</v>
      </c>
      <c r="H155" s="14">
        <v>0</v>
      </c>
      <c r="I155" s="14">
        <v>1028.04</v>
      </c>
      <c r="J155" s="13">
        <v>1971.96</v>
      </c>
      <c r="K155" s="13">
        <v>971.96</v>
      </c>
      <c r="L155" s="13">
        <v>971.96</v>
      </c>
      <c r="M155" s="13">
        <v>971.96</v>
      </c>
      <c r="N155" s="13">
        <v>0</v>
      </c>
      <c r="O155" s="13">
        <v>0</v>
      </c>
    </row>
    <row r="156" spans="1:15" ht="12.75">
      <c r="A156" s="15"/>
      <c r="B156" s="36" t="s">
        <v>169</v>
      </c>
      <c r="C156" s="31"/>
      <c r="D156" s="31"/>
      <c r="E156" s="32"/>
      <c r="F156" s="16" t="s">
        <v>55</v>
      </c>
      <c r="G156" s="17">
        <v>12774</v>
      </c>
      <c r="H156" s="18">
        <v>0</v>
      </c>
      <c r="I156" s="18">
        <v>0</v>
      </c>
      <c r="J156" s="17">
        <v>12774</v>
      </c>
      <c r="K156" s="17">
        <v>51096</v>
      </c>
      <c r="L156" s="17">
        <v>12742.86</v>
      </c>
      <c r="M156" s="17">
        <v>12742.86</v>
      </c>
      <c r="N156" s="17">
        <v>8306.12</v>
      </c>
      <c r="O156" s="17">
        <v>0</v>
      </c>
    </row>
    <row r="157" spans="1:15" ht="15">
      <c r="A157" s="11"/>
      <c r="B157" s="35" t="s">
        <v>170</v>
      </c>
      <c r="C157" s="31"/>
      <c r="D157" s="31"/>
      <c r="E157" s="32"/>
      <c r="F157" s="12" t="s">
        <v>53</v>
      </c>
      <c r="G157" s="13">
        <v>4224</v>
      </c>
      <c r="H157" s="14">
        <v>0</v>
      </c>
      <c r="I157" s="14">
        <v>0</v>
      </c>
      <c r="J157" s="13">
        <v>4224</v>
      </c>
      <c r="K157" s="13">
        <v>16896</v>
      </c>
      <c r="L157" s="13">
        <v>4205.17</v>
      </c>
      <c r="M157" s="13">
        <v>4205.17</v>
      </c>
      <c r="N157" s="13">
        <v>2741.05</v>
      </c>
      <c r="O157" s="13">
        <v>0</v>
      </c>
    </row>
    <row r="158" spans="1:15" ht="15">
      <c r="A158" s="15"/>
      <c r="B158" s="36" t="s">
        <v>171</v>
      </c>
      <c r="C158" s="31"/>
      <c r="D158" s="31"/>
      <c r="E158" s="32"/>
      <c r="F158" s="16" t="s">
        <v>172</v>
      </c>
      <c r="G158" s="17">
        <v>3000</v>
      </c>
      <c r="H158" s="18">
        <v>0</v>
      </c>
      <c r="I158" s="18">
        <v>2000</v>
      </c>
      <c r="J158" s="17">
        <v>1000</v>
      </c>
      <c r="K158" s="17">
        <v>1000</v>
      </c>
      <c r="L158" s="17">
        <v>1000</v>
      </c>
      <c r="M158" s="17">
        <v>1000</v>
      </c>
      <c r="N158" s="17">
        <v>1000</v>
      </c>
      <c r="O158" s="17">
        <v>0</v>
      </c>
    </row>
    <row r="159" spans="1:15" ht="15">
      <c r="A159" s="11"/>
      <c r="B159" s="35" t="s">
        <v>173</v>
      </c>
      <c r="C159" s="31"/>
      <c r="D159" s="31"/>
      <c r="E159" s="32"/>
      <c r="F159" s="12" t="s">
        <v>53</v>
      </c>
      <c r="G159" s="13">
        <v>2718</v>
      </c>
      <c r="H159" s="14">
        <v>0</v>
      </c>
      <c r="I159" s="14">
        <v>0</v>
      </c>
      <c r="J159" s="13">
        <v>2718</v>
      </c>
      <c r="K159" s="13">
        <v>10872</v>
      </c>
      <c r="L159" s="13">
        <v>2346.21</v>
      </c>
      <c r="M159" s="13">
        <v>2346.21</v>
      </c>
      <c r="N159" s="13">
        <v>1644.07</v>
      </c>
      <c r="O159" s="13">
        <v>0</v>
      </c>
    </row>
    <row r="160" spans="1:15" ht="12.75">
      <c r="A160" s="15"/>
      <c r="B160" s="36" t="s">
        <v>174</v>
      </c>
      <c r="C160" s="31"/>
      <c r="D160" s="31"/>
      <c r="E160" s="32"/>
      <c r="F160" s="16" t="s">
        <v>55</v>
      </c>
      <c r="G160" s="17">
        <v>8226</v>
      </c>
      <c r="H160" s="18">
        <v>0</v>
      </c>
      <c r="I160" s="18">
        <v>0</v>
      </c>
      <c r="J160" s="17">
        <v>8226</v>
      </c>
      <c r="K160" s="17">
        <v>32904</v>
      </c>
      <c r="L160" s="17">
        <v>7109.71</v>
      </c>
      <c r="M160" s="17">
        <v>7109.71</v>
      </c>
      <c r="N160" s="17">
        <v>4982.03</v>
      </c>
      <c r="O160" s="17">
        <v>0</v>
      </c>
    </row>
    <row r="161" spans="1:15" ht="12.75">
      <c r="A161" s="38" t="s">
        <v>56</v>
      </c>
      <c r="B161" s="31"/>
      <c r="C161" s="31"/>
      <c r="D161" s="31"/>
      <c r="E161" s="31"/>
      <c r="F161" s="32"/>
      <c r="G161" s="10">
        <v>0</v>
      </c>
      <c r="H161" s="10">
        <v>0</v>
      </c>
      <c r="I161" s="10">
        <v>0</v>
      </c>
      <c r="J161" s="10">
        <v>0</v>
      </c>
      <c r="K161" s="10">
        <v>44937</v>
      </c>
      <c r="L161" s="10">
        <v>0</v>
      </c>
      <c r="M161" s="10">
        <v>0</v>
      </c>
      <c r="N161" s="10">
        <v>0</v>
      </c>
      <c r="O161" s="10">
        <v>0</v>
      </c>
    </row>
    <row r="162" spans="1:15" ht="12.75">
      <c r="A162" s="11"/>
      <c r="B162" s="35" t="s">
        <v>175</v>
      </c>
      <c r="C162" s="31"/>
      <c r="D162" s="31"/>
      <c r="E162" s="32"/>
      <c r="F162" s="12" t="s">
        <v>60</v>
      </c>
      <c r="G162" s="13">
        <v>0</v>
      </c>
      <c r="H162" s="14">
        <v>0</v>
      </c>
      <c r="I162" s="14">
        <v>0</v>
      </c>
      <c r="J162" s="13">
        <v>0</v>
      </c>
      <c r="K162" s="13">
        <v>8169</v>
      </c>
      <c r="L162" s="13">
        <v>0</v>
      </c>
      <c r="M162" s="13">
        <v>0</v>
      </c>
      <c r="N162" s="13">
        <v>0</v>
      </c>
      <c r="O162" s="13">
        <v>0</v>
      </c>
    </row>
    <row r="163" spans="1:15" ht="12.75">
      <c r="A163" s="15"/>
      <c r="B163" s="36" t="s">
        <v>176</v>
      </c>
      <c r="C163" s="31"/>
      <c r="D163" s="31"/>
      <c r="E163" s="32"/>
      <c r="F163" s="16" t="s">
        <v>60</v>
      </c>
      <c r="G163" s="17">
        <v>0</v>
      </c>
      <c r="H163" s="18">
        <v>0</v>
      </c>
      <c r="I163" s="18">
        <v>0</v>
      </c>
      <c r="J163" s="17">
        <v>0</v>
      </c>
      <c r="K163" s="17">
        <v>21424</v>
      </c>
      <c r="L163" s="17">
        <v>0</v>
      </c>
      <c r="M163" s="17">
        <v>0</v>
      </c>
      <c r="N163" s="17">
        <v>0</v>
      </c>
      <c r="O163" s="17">
        <v>0</v>
      </c>
    </row>
    <row r="164" spans="1:15" ht="12.75">
      <c r="A164" s="11"/>
      <c r="B164" s="35" t="s">
        <v>177</v>
      </c>
      <c r="C164" s="31"/>
      <c r="D164" s="31"/>
      <c r="E164" s="32"/>
      <c r="F164" s="12" t="s">
        <v>60</v>
      </c>
      <c r="G164" s="13">
        <v>0</v>
      </c>
      <c r="H164" s="14">
        <v>0</v>
      </c>
      <c r="I164" s="14">
        <v>0</v>
      </c>
      <c r="J164" s="13">
        <v>0</v>
      </c>
      <c r="K164" s="13">
        <v>15344</v>
      </c>
      <c r="L164" s="13">
        <v>0</v>
      </c>
      <c r="M164" s="13">
        <v>0</v>
      </c>
      <c r="N164" s="13">
        <v>0</v>
      </c>
      <c r="O164" s="13">
        <v>0</v>
      </c>
    </row>
    <row r="165" spans="1:15" ht="12.75">
      <c r="A165" s="37" t="s">
        <v>178</v>
      </c>
      <c r="B165" s="31"/>
      <c r="C165" s="31"/>
      <c r="D165" s="31"/>
      <c r="E165" s="31"/>
      <c r="F165" s="32"/>
      <c r="G165" s="9">
        <v>63145</v>
      </c>
      <c r="H165" s="9">
        <v>6872.96</v>
      </c>
      <c r="I165" s="9">
        <v>1665.09</v>
      </c>
      <c r="J165" s="9">
        <v>68352.87</v>
      </c>
      <c r="K165" s="9">
        <v>275623.87</v>
      </c>
      <c r="L165" s="9">
        <v>8318.52</v>
      </c>
      <c r="M165" s="9">
        <v>8318.52</v>
      </c>
      <c r="N165" s="9">
        <v>5318.52</v>
      </c>
      <c r="O165" s="9">
        <v>0</v>
      </c>
    </row>
    <row r="166" spans="1:15" ht="12.75">
      <c r="A166" s="38" t="s">
        <v>17</v>
      </c>
      <c r="B166" s="31"/>
      <c r="C166" s="31"/>
      <c r="D166" s="31"/>
      <c r="E166" s="31"/>
      <c r="F166" s="32"/>
      <c r="G166" s="10">
        <v>58468</v>
      </c>
      <c r="H166" s="10">
        <v>0</v>
      </c>
      <c r="I166" s="10">
        <v>0</v>
      </c>
      <c r="J166" s="10">
        <v>58468</v>
      </c>
      <c r="K166" s="10">
        <v>260708</v>
      </c>
      <c r="L166" s="10">
        <v>110.65</v>
      </c>
      <c r="M166" s="10">
        <v>110.65</v>
      </c>
      <c r="N166" s="10">
        <v>110.65</v>
      </c>
      <c r="O166" s="10">
        <v>0</v>
      </c>
    </row>
    <row r="167" spans="1:15" ht="12.75">
      <c r="A167" s="15"/>
      <c r="B167" s="36" t="s">
        <v>179</v>
      </c>
      <c r="C167" s="31"/>
      <c r="D167" s="31"/>
      <c r="E167" s="32"/>
      <c r="F167" s="16" t="s">
        <v>25</v>
      </c>
      <c r="G167" s="17">
        <v>35742</v>
      </c>
      <c r="H167" s="18">
        <v>0</v>
      </c>
      <c r="I167" s="18">
        <v>0</v>
      </c>
      <c r="J167" s="17">
        <v>35742</v>
      </c>
      <c r="K167" s="17">
        <v>142968</v>
      </c>
      <c r="L167" s="17">
        <v>0</v>
      </c>
      <c r="M167" s="17">
        <v>0</v>
      </c>
      <c r="N167" s="17">
        <v>0</v>
      </c>
      <c r="O167" s="17">
        <v>0</v>
      </c>
    </row>
    <row r="168" spans="1:15" ht="12.75">
      <c r="A168" s="11"/>
      <c r="B168" s="35" t="s">
        <v>180</v>
      </c>
      <c r="C168" s="31"/>
      <c r="D168" s="31"/>
      <c r="E168" s="32"/>
      <c r="F168" s="12" t="s">
        <v>33</v>
      </c>
      <c r="G168" s="13">
        <v>0</v>
      </c>
      <c r="H168" s="14">
        <v>0</v>
      </c>
      <c r="I168" s="14">
        <v>0</v>
      </c>
      <c r="J168" s="13">
        <v>0</v>
      </c>
      <c r="K168" s="13">
        <v>3736</v>
      </c>
      <c r="L168" s="13">
        <v>0</v>
      </c>
      <c r="M168" s="13">
        <v>0</v>
      </c>
      <c r="N168" s="13">
        <v>0</v>
      </c>
      <c r="O168" s="13">
        <v>0</v>
      </c>
    </row>
    <row r="169" spans="1:15" ht="12.75">
      <c r="A169" s="15"/>
      <c r="B169" s="36" t="s">
        <v>181</v>
      </c>
      <c r="C169" s="31"/>
      <c r="D169" s="31"/>
      <c r="E169" s="32"/>
      <c r="F169" s="16" t="s">
        <v>29</v>
      </c>
      <c r="G169" s="17">
        <v>0</v>
      </c>
      <c r="H169" s="18">
        <v>0</v>
      </c>
      <c r="I169" s="18">
        <v>0</v>
      </c>
      <c r="J169" s="17">
        <v>0</v>
      </c>
      <c r="K169" s="17">
        <v>21020</v>
      </c>
      <c r="L169" s="17">
        <v>0</v>
      </c>
      <c r="M169" s="17">
        <v>0</v>
      </c>
      <c r="N169" s="17">
        <v>0</v>
      </c>
      <c r="O169" s="17">
        <v>0</v>
      </c>
    </row>
    <row r="170" spans="1:15" ht="12.75">
      <c r="A170" s="11"/>
      <c r="B170" s="35" t="s">
        <v>182</v>
      </c>
      <c r="C170" s="31"/>
      <c r="D170" s="31"/>
      <c r="E170" s="32"/>
      <c r="F170" s="12" t="s">
        <v>37</v>
      </c>
      <c r="G170" s="13">
        <v>6300</v>
      </c>
      <c r="H170" s="14">
        <v>0</v>
      </c>
      <c r="I170" s="14">
        <v>0</v>
      </c>
      <c r="J170" s="13">
        <v>6300</v>
      </c>
      <c r="K170" s="13">
        <v>25200</v>
      </c>
      <c r="L170" s="13">
        <v>0</v>
      </c>
      <c r="M170" s="13">
        <v>0</v>
      </c>
      <c r="N170" s="13">
        <v>0</v>
      </c>
      <c r="O170" s="13">
        <v>0</v>
      </c>
    </row>
    <row r="171" spans="1:15" ht="12.75">
      <c r="A171" s="15"/>
      <c r="B171" s="36" t="s">
        <v>183</v>
      </c>
      <c r="C171" s="31"/>
      <c r="D171" s="31"/>
      <c r="E171" s="32"/>
      <c r="F171" s="16" t="s">
        <v>19</v>
      </c>
      <c r="G171" s="17">
        <v>1520</v>
      </c>
      <c r="H171" s="18">
        <v>0</v>
      </c>
      <c r="I171" s="18">
        <v>0</v>
      </c>
      <c r="J171" s="17">
        <v>1520</v>
      </c>
      <c r="K171" s="17">
        <v>3556</v>
      </c>
      <c r="L171" s="17">
        <v>0</v>
      </c>
      <c r="M171" s="17">
        <v>0</v>
      </c>
      <c r="N171" s="17">
        <v>0</v>
      </c>
      <c r="O171" s="17">
        <v>0</v>
      </c>
    </row>
    <row r="172" spans="1:15" ht="12.75">
      <c r="A172" s="11"/>
      <c r="B172" s="35" t="s">
        <v>184</v>
      </c>
      <c r="C172" s="31"/>
      <c r="D172" s="31"/>
      <c r="E172" s="32"/>
      <c r="F172" s="12" t="s">
        <v>41</v>
      </c>
      <c r="G172" s="13">
        <v>4914</v>
      </c>
      <c r="H172" s="14">
        <v>0</v>
      </c>
      <c r="I172" s="14">
        <v>0</v>
      </c>
      <c r="J172" s="13">
        <v>4914</v>
      </c>
      <c r="K172" s="13">
        <v>19656</v>
      </c>
      <c r="L172" s="13">
        <v>0</v>
      </c>
      <c r="M172" s="13">
        <v>0</v>
      </c>
      <c r="N172" s="13">
        <v>0</v>
      </c>
      <c r="O172" s="13">
        <v>0</v>
      </c>
    </row>
    <row r="173" spans="1:15" ht="12.75">
      <c r="A173" s="15"/>
      <c r="B173" s="36" t="s">
        <v>185</v>
      </c>
      <c r="C173" s="31"/>
      <c r="D173" s="31"/>
      <c r="E173" s="32"/>
      <c r="F173" s="16" t="s">
        <v>39</v>
      </c>
      <c r="G173" s="17">
        <v>1704</v>
      </c>
      <c r="H173" s="18">
        <v>0</v>
      </c>
      <c r="I173" s="18">
        <v>0</v>
      </c>
      <c r="J173" s="17">
        <v>1704</v>
      </c>
      <c r="K173" s="17">
        <v>10224</v>
      </c>
      <c r="L173" s="17">
        <v>26.62</v>
      </c>
      <c r="M173" s="17">
        <v>26.62</v>
      </c>
      <c r="N173" s="17">
        <v>26.62</v>
      </c>
      <c r="O173" s="17">
        <v>0</v>
      </c>
    </row>
    <row r="174" spans="1:15" ht="12.75">
      <c r="A174" s="11"/>
      <c r="B174" s="35" t="s">
        <v>186</v>
      </c>
      <c r="C174" s="31"/>
      <c r="D174" s="31"/>
      <c r="E174" s="32"/>
      <c r="F174" s="12" t="s">
        <v>21</v>
      </c>
      <c r="G174" s="13">
        <v>8288</v>
      </c>
      <c r="H174" s="14">
        <v>0</v>
      </c>
      <c r="I174" s="14">
        <v>0</v>
      </c>
      <c r="J174" s="13">
        <v>8288</v>
      </c>
      <c r="K174" s="13">
        <v>34348</v>
      </c>
      <c r="L174" s="13">
        <v>84.03</v>
      </c>
      <c r="M174" s="13">
        <v>84.03</v>
      </c>
      <c r="N174" s="13">
        <v>84.03</v>
      </c>
      <c r="O174" s="13">
        <v>0</v>
      </c>
    </row>
    <row r="175" spans="1:15" ht="12.75">
      <c r="A175" s="38" t="s">
        <v>187</v>
      </c>
      <c r="B175" s="31"/>
      <c r="C175" s="31"/>
      <c r="D175" s="31"/>
      <c r="E175" s="31"/>
      <c r="F175" s="32"/>
      <c r="G175" s="10">
        <v>3000</v>
      </c>
      <c r="H175" s="10">
        <v>6872.96</v>
      </c>
      <c r="I175" s="10">
        <v>1665.09</v>
      </c>
      <c r="J175" s="10">
        <v>8207.87</v>
      </c>
      <c r="K175" s="10">
        <v>8207.87</v>
      </c>
      <c r="L175" s="10">
        <v>8207.87</v>
      </c>
      <c r="M175" s="10">
        <v>8207.87</v>
      </c>
      <c r="N175" s="10">
        <v>5207.87</v>
      </c>
      <c r="O175" s="10">
        <v>0</v>
      </c>
    </row>
    <row r="176" spans="1:15" ht="15">
      <c r="A176" s="15"/>
      <c r="B176" s="36" t="s">
        <v>188</v>
      </c>
      <c r="C176" s="31"/>
      <c r="D176" s="31"/>
      <c r="E176" s="32"/>
      <c r="F176" s="16" t="s">
        <v>189</v>
      </c>
      <c r="G176" s="17">
        <v>3000</v>
      </c>
      <c r="H176" s="18">
        <v>6872.96</v>
      </c>
      <c r="I176" s="18">
        <v>1665.09</v>
      </c>
      <c r="J176" s="17">
        <v>8207.87</v>
      </c>
      <c r="K176" s="17">
        <v>8207.87</v>
      </c>
      <c r="L176" s="17">
        <v>8207.87</v>
      </c>
      <c r="M176" s="17">
        <v>8207.87</v>
      </c>
      <c r="N176" s="17">
        <v>5207.87</v>
      </c>
      <c r="O176" s="17">
        <v>0</v>
      </c>
    </row>
    <row r="177" spans="1:15" ht="12.75">
      <c r="A177" s="38" t="s">
        <v>43</v>
      </c>
      <c r="B177" s="31"/>
      <c r="C177" s="31"/>
      <c r="D177" s="31"/>
      <c r="E177" s="31"/>
      <c r="F177" s="32"/>
      <c r="G177" s="10">
        <v>1677</v>
      </c>
      <c r="H177" s="10">
        <v>0</v>
      </c>
      <c r="I177" s="10">
        <v>0</v>
      </c>
      <c r="J177" s="10">
        <v>1677</v>
      </c>
      <c r="K177" s="10">
        <v>6708</v>
      </c>
      <c r="L177" s="10">
        <v>0</v>
      </c>
      <c r="M177" s="10">
        <v>0</v>
      </c>
      <c r="N177" s="10">
        <v>0</v>
      </c>
      <c r="O177" s="10">
        <v>0</v>
      </c>
    </row>
    <row r="178" spans="1:15" ht="15">
      <c r="A178" s="11"/>
      <c r="B178" s="35" t="s">
        <v>190</v>
      </c>
      <c r="C178" s="31"/>
      <c r="D178" s="31"/>
      <c r="E178" s="32"/>
      <c r="F178" s="12" t="s">
        <v>53</v>
      </c>
      <c r="G178" s="13">
        <v>417</v>
      </c>
      <c r="H178" s="14">
        <v>0</v>
      </c>
      <c r="I178" s="14">
        <v>0</v>
      </c>
      <c r="J178" s="13">
        <v>417</v>
      </c>
      <c r="K178" s="13">
        <v>1668</v>
      </c>
      <c r="L178" s="13">
        <v>0</v>
      </c>
      <c r="M178" s="13">
        <v>0</v>
      </c>
      <c r="N178" s="13">
        <v>0</v>
      </c>
      <c r="O178" s="13">
        <v>0</v>
      </c>
    </row>
    <row r="179" spans="1:15" ht="12.75">
      <c r="A179" s="15"/>
      <c r="B179" s="36" t="s">
        <v>191</v>
      </c>
      <c r="C179" s="31"/>
      <c r="D179" s="31"/>
      <c r="E179" s="32"/>
      <c r="F179" s="16" t="s">
        <v>55</v>
      </c>
      <c r="G179" s="17">
        <v>1260</v>
      </c>
      <c r="H179" s="18">
        <v>0</v>
      </c>
      <c r="I179" s="18">
        <v>0</v>
      </c>
      <c r="J179" s="17">
        <v>1260</v>
      </c>
      <c r="K179" s="17">
        <v>5040</v>
      </c>
      <c r="L179" s="17">
        <v>0</v>
      </c>
      <c r="M179" s="17">
        <v>0</v>
      </c>
      <c r="N179" s="17">
        <v>0</v>
      </c>
      <c r="O179" s="17">
        <v>0</v>
      </c>
    </row>
    <row r="180" spans="1:15" ht="12.75">
      <c r="A180" s="37" t="s">
        <v>192</v>
      </c>
      <c r="B180" s="31"/>
      <c r="C180" s="31"/>
      <c r="D180" s="31"/>
      <c r="E180" s="31"/>
      <c r="F180" s="32"/>
      <c r="G180" s="9">
        <v>2800165</v>
      </c>
      <c r="H180" s="9">
        <v>346558.04</v>
      </c>
      <c r="I180" s="9">
        <v>127485.58</v>
      </c>
      <c r="J180" s="9">
        <v>3019237.46</v>
      </c>
      <c r="K180" s="9">
        <v>8757971.68</v>
      </c>
      <c r="L180" s="9">
        <v>2796713.86</v>
      </c>
      <c r="M180" s="9">
        <v>2796713.86</v>
      </c>
      <c r="N180" s="9">
        <v>2442770.13</v>
      </c>
      <c r="O180" s="9">
        <v>0</v>
      </c>
    </row>
    <row r="181" spans="1:15" ht="12.75">
      <c r="A181" s="38" t="s">
        <v>17</v>
      </c>
      <c r="B181" s="31"/>
      <c r="C181" s="31"/>
      <c r="D181" s="31"/>
      <c r="E181" s="31"/>
      <c r="F181" s="32"/>
      <c r="G181" s="10">
        <v>686063</v>
      </c>
      <c r="H181" s="10">
        <v>78379.9</v>
      </c>
      <c r="I181" s="10">
        <v>0</v>
      </c>
      <c r="J181" s="10">
        <v>764442.9</v>
      </c>
      <c r="K181" s="10">
        <v>3122148.17</v>
      </c>
      <c r="L181" s="10">
        <v>669611.29</v>
      </c>
      <c r="M181" s="10">
        <v>669611.29</v>
      </c>
      <c r="N181" s="10">
        <v>669611.29</v>
      </c>
      <c r="O181" s="10">
        <v>0</v>
      </c>
    </row>
    <row r="182" spans="1:15" ht="12.75">
      <c r="A182" s="11"/>
      <c r="B182" s="35" t="s">
        <v>193</v>
      </c>
      <c r="C182" s="31"/>
      <c r="D182" s="31"/>
      <c r="E182" s="32"/>
      <c r="F182" s="12" t="s">
        <v>37</v>
      </c>
      <c r="G182" s="13">
        <v>7500</v>
      </c>
      <c r="H182" s="14">
        <v>0</v>
      </c>
      <c r="I182" s="14">
        <v>0</v>
      </c>
      <c r="J182" s="13">
        <v>7500</v>
      </c>
      <c r="K182" s="13">
        <v>30000</v>
      </c>
      <c r="L182" s="13">
        <v>7500</v>
      </c>
      <c r="M182" s="13">
        <v>7500</v>
      </c>
      <c r="N182" s="13">
        <v>7500</v>
      </c>
      <c r="O182" s="13">
        <v>0</v>
      </c>
    </row>
    <row r="183" spans="1:15" ht="12.75">
      <c r="A183" s="15"/>
      <c r="B183" s="36" t="s">
        <v>194</v>
      </c>
      <c r="C183" s="31"/>
      <c r="D183" s="31"/>
      <c r="E183" s="32"/>
      <c r="F183" s="16" t="s">
        <v>19</v>
      </c>
      <c r="G183" s="17">
        <v>8618</v>
      </c>
      <c r="H183" s="18">
        <v>0</v>
      </c>
      <c r="I183" s="18">
        <v>0</v>
      </c>
      <c r="J183" s="17">
        <v>8618</v>
      </c>
      <c r="K183" s="17">
        <v>57008.7</v>
      </c>
      <c r="L183" s="17">
        <v>0</v>
      </c>
      <c r="M183" s="17">
        <v>0</v>
      </c>
      <c r="N183" s="17">
        <v>0</v>
      </c>
      <c r="O183" s="17">
        <v>0</v>
      </c>
    </row>
    <row r="184" spans="1:15" ht="12.75">
      <c r="A184" s="11"/>
      <c r="B184" s="35" t="s">
        <v>195</v>
      </c>
      <c r="C184" s="31"/>
      <c r="D184" s="31"/>
      <c r="E184" s="32"/>
      <c r="F184" s="12" t="s">
        <v>106</v>
      </c>
      <c r="G184" s="13">
        <v>18846</v>
      </c>
      <c r="H184" s="14">
        <v>0</v>
      </c>
      <c r="I184" s="14">
        <v>0</v>
      </c>
      <c r="J184" s="13">
        <v>18846</v>
      </c>
      <c r="K184" s="13">
        <v>75384</v>
      </c>
      <c r="L184" s="13">
        <v>20636.34</v>
      </c>
      <c r="M184" s="13">
        <v>20636.34</v>
      </c>
      <c r="N184" s="13">
        <v>20636.34</v>
      </c>
      <c r="O184" s="13">
        <v>0</v>
      </c>
    </row>
    <row r="185" spans="1:15" ht="15">
      <c r="A185" s="15"/>
      <c r="B185" s="36" t="s">
        <v>196</v>
      </c>
      <c r="C185" s="31"/>
      <c r="D185" s="31"/>
      <c r="E185" s="32"/>
      <c r="F185" s="16" t="s">
        <v>27</v>
      </c>
      <c r="G185" s="17">
        <v>546</v>
      </c>
      <c r="H185" s="18">
        <v>0</v>
      </c>
      <c r="I185" s="18">
        <v>0</v>
      </c>
      <c r="J185" s="17">
        <v>546</v>
      </c>
      <c r="K185" s="17">
        <v>2184</v>
      </c>
      <c r="L185" s="17">
        <v>546</v>
      </c>
      <c r="M185" s="17">
        <v>546</v>
      </c>
      <c r="N185" s="17">
        <v>546</v>
      </c>
      <c r="O185" s="17">
        <v>0</v>
      </c>
    </row>
    <row r="186" spans="1:15" ht="12.75">
      <c r="A186" s="11"/>
      <c r="B186" s="35" t="s">
        <v>197</v>
      </c>
      <c r="C186" s="31"/>
      <c r="D186" s="31"/>
      <c r="E186" s="32"/>
      <c r="F186" s="12" t="s">
        <v>33</v>
      </c>
      <c r="G186" s="13">
        <v>0</v>
      </c>
      <c r="H186" s="14">
        <v>0</v>
      </c>
      <c r="I186" s="14">
        <v>0</v>
      </c>
      <c r="J186" s="13">
        <v>0</v>
      </c>
      <c r="K186" s="13">
        <v>12888</v>
      </c>
      <c r="L186" s="13">
        <v>0</v>
      </c>
      <c r="M186" s="13">
        <v>0</v>
      </c>
      <c r="N186" s="13">
        <v>0</v>
      </c>
      <c r="O186" s="13">
        <v>0</v>
      </c>
    </row>
    <row r="187" spans="1:15" ht="12.75">
      <c r="A187" s="15"/>
      <c r="B187" s="36" t="s">
        <v>198</v>
      </c>
      <c r="C187" s="31"/>
      <c r="D187" s="31"/>
      <c r="E187" s="32"/>
      <c r="F187" s="16" t="s">
        <v>39</v>
      </c>
      <c r="G187" s="17">
        <v>5456</v>
      </c>
      <c r="H187" s="18">
        <v>0</v>
      </c>
      <c r="I187" s="18">
        <v>0</v>
      </c>
      <c r="J187" s="17">
        <v>5456</v>
      </c>
      <c r="K187" s="17">
        <v>32736</v>
      </c>
      <c r="L187" s="17">
        <v>5351.73</v>
      </c>
      <c r="M187" s="17">
        <v>5351.73</v>
      </c>
      <c r="N187" s="17">
        <v>5351.73</v>
      </c>
      <c r="O187" s="17">
        <v>0</v>
      </c>
    </row>
    <row r="188" spans="1:15" ht="12.75">
      <c r="A188" s="11"/>
      <c r="B188" s="35" t="s">
        <v>199</v>
      </c>
      <c r="C188" s="31"/>
      <c r="D188" s="31"/>
      <c r="E188" s="32"/>
      <c r="F188" s="12" t="s">
        <v>29</v>
      </c>
      <c r="G188" s="13">
        <v>0</v>
      </c>
      <c r="H188" s="14">
        <v>0</v>
      </c>
      <c r="I188" s="14">
        <v>0</v>
      </c>
      <c r="J188" s="13">
        <v>0</v>
      </c>
      <c r="K188" s="13">
        <v>66869</v>
      </c>
      <c r="L188" s="13">
        <v>0</v>
      </c>
      <c r="M188" s="13">
        <v>0</v>
      </c>
      <c r="N188" s="13">
        <v>0</v>
      </c>
      <c r="O188" s="13">
        <v>0</v>
      </c>
    </row>
    <row r="189" spans="1:15" ht="12.75">
      <c r="A189" s="15"/>
      <c r="B189" s="36" t="s">
        <v>200</v>
      </c>
      <c r="C189" s="31"/>
      <c r="D189" s="31"/>
      <c r="E189" s="32"/>
      <c r="F189" s="16" t="s">
        <v>21</v>
      </c>
      <c r="G189" s="17">
        <v>24875</v>
      </c>
      <c r="H189" s="18">
        <v>0</v>
      </c>
      <c r="I189" s="18">
        <v>0</v>
      </c>
      <c r="J189" s="17">
        <v>24875</v>
      </c>
      <c r="K189" s="17">
        <v>103466</v>
      </c>
      <c r="L189" s="17">
        <v>20906.22</v>
      </c>
      <c r="M189" s="17">
        <v>20906.22</v>
      </c>
      <c r="N189" s="17">
        <v>20906.22</v>
      </c>
      <c r="O189" s="17">
        <v>0</v>
      </c>
    </row>
    <row r="190" spans="1:15" ht="12.75">
      <c r="A190" s="11"/>
      <c r="B190" s="35" t="s">
        <v>201</v>
      </c>
      <c r="C190" s="31"/>
      <c r="D190" s="31"/>
      <c r="E190" s="32"/>
      <c r="F190" s="12" t="s">
        <v>25</v>
      </c>
      <c r="G190" s="13">
        <v>106845</v>
      </c>
      <c r="H190" s="14">
        <v>0</v>
      </c>
      <c r="I190" s="14">
        <v>0</v>
      </c>
      <c r="J190" s="13">
        <v>106845</v>
      </c>
      <c r="K190" s="13">
        <v>427380</v>
      </c>
      <c r="L190" s="13">
        <v>106846.02</v>
      </c>
      <c r="M190" s="13">
        <v>106846.02</v>
      </c>
      <c r="N190" s="13">
        <v>106846.02</v>
      </c>
      <c r="O190" s="13">
        <v>0</v>
      </c>
    </row>
    <row r="191" spans="1:15" ht="12.75">
      <c r="A191" s="15"/>
      <c r="B191" s="36" t="s">
        <v>202</v>
      </c>
      <c r="C191" s="31"/>
      <c r="D191" s="31"/>
      <c r="E191" s="32"/>
      <c r="F191" s="16" t="s">
        <v>41</v>
      </c>
      <c r="G191" s="17">
        <v>17283</v>
      </c>
      <c r="H191" s="18">
        <v>0</v>
      </c>
      <c r="I191" s="18">
        <v>0</v>
      </c>
      <c r="J191" s="17">
        <v>17283</v>
      </c>
      <c r="K191" s="17">
        <v>69132</v>
      </c>
      <c r="L191" s="17">
        <v>17210.16</v>
      </c>
      <c r="M191" s="17">
        <v>17210.16</v>
      </c>
      <c r="N191" s="17">
        <v>17210.16</v>
      </c>
      <c r="O191" s="17">
        <v>0</v>
      </c>
    </row>
    <row r="192" spans="1:15" ht="15">
      <c r="A192" s="11"/>
      <c r="B192" s="35" t="s">
        <v>203</v>
      </c>
      <c r="C192" s="31"/>
      <c r="D192" s="31"/>
      <c r="E192" s="32"/>
      <c r="F192" s="12" t="s">
        <v>23</v>
      </c>
      <c r="G192" s="13">
        <v>16000</v>
      </c>
      <c r="H192" s="14">
        <v>0</v>
      </c>
      <c r="I192" s="14">
        <v>0</v>
      </c>
      <c r="J192" s="13">
        <v>16000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</row>
    <row r="193" spans="1:15" ht="12.75">
      <c r="A193" s="15"/>
      <c r="B193" s="36" t="s">
        <v>204</v>
      </c>
      <c r="C193" s="31"/>
      <c r="D193" s="31"/>
      <c r="E193" s="32"/>
      <c r="F193" s="16" t="s">
        <v>106</v>
      </c>
      <c r="G193" s="17">
        <v>14805</v>
      </c>
      <c r="H193" s="18">
        <v>0</v>
      </c>
      <c r="I193" s="18">
        <v>0</v>
      </c>
      <c r="J193" s="17">
        <v>14805</v>
      </c>
      <c r="K193" s="17">
        <v>59220</v>
      </c>
      <c r="L193" s="17">
        <v>18846.12</v>
      </c>
      <c r="M193" s="17">
        <v>18846.12</v>
      </c>
      <c r="N193" s="17">
        <v>18846.12</v>
      </c>
      <c r="O193" s="17">
        <v>0</v>
      </c>
    </row>
    <row r="194" spans="1:15" ht="12.75">
      <c r="A194" s="11"/>
      <c r="B194" s="35" t="s">
        <v>205</v>
      </c>
      <c r="C194" s="31"/>
      <c r="D194" s="31"/>
      <c r="E194" s="32"/>
      <c r="F194" s="12" t="s">
        <v>33</v>
      </c>
      <c r="G194" s="13">
        <v>0</v>
      </c>
      <c r="H194" s="14">
        <v>0</v>
      </c>
      <c r="I194" s="14">
        <v>0</v>
      </c>
      <c r="J194" s="13">
        <v>0</v>
      </c>
      <c r="K194" s="13">
        <v>2228</v>
      </c>
      <c r="L194" s="13">
        <v>0</v>
      </c>
      <c r="M194" s="13">
        <v>0</v>
      </c>
      <c r="N194" s="13">
        <v>0</v>
      </c>
      <c r="O194" s="13">
        <v>0</v>
      </c>
    </row>
    <row r="195" spans="1:15" ht="12.75">
      <c r="A195" s="15"/>
      <c r="B195" s="36" t="s">
        <v>206</v>
      </c>
      <c r="C195" s="31"/>
      <c r="D195" s="31"/>
      <c r="E195" s="32"/>
      <c r="F195" s="16" t="s">
        <v>41</v>
      </c>
      <c r="G195" s="17">
        <v>2037</v>
      </c>
      <c r="H195" s="18">
        <v>0</v>
      </c>
      <c r="I195" s="18">
        <v>0</v>
      </c>
      <c r="J195" s="17">
        <v>2037</v>
      </c>
      <c r="K195" s="17">
        <v>8148</v>
      </c>
      <c r="L195" s="17">
        <v>2544.24</v>
      </c>
      <c r="M195" s="17">
        <v>2544.24</v>
      </c>
      <c r="N195" s="17">
        <v>2544.24</v>
      </c>
      <c r="O195" s="17">
        <v>0</v>
      </c>
    </row>
    <row r="196" spans="1:15" ht="12.75">
      <c r="A196" s="11"/>
      <c r="B196" s="35" t="s">
        <v>207</v>
      </c>
      <c r="C196" s="31"/>
      <c r="D196" s="31"/>
      <c r="E196" s="32"/>
      <c r="F196" s="12" t="s">
        <v>21</v>
      </c>
      <c r="G196" s="13">
        <v>4294</v>
      </c>
      <c r="H196" s="14">
        <v>0</v>
      </c>
      <c r="I196" s="14">
        <v>0</v>
      </c>
      <c r="J196" s="13">
        <v>4294</v>
      </c>
      <c r="K196" s="13">
        <v>17602</v>
      </c>
      <c r="L196" s="13">
        <v>4662.94</v>
      </c>
      <c r="M196" s="13">
        <v>4662.94</v>
      </c>
      <c r="N196" s="13">
        <v>4662.94</v>
      </c>
      <c r="O196" s="13">
        <v>0</v>
      </c>
    </row>
    <row r="197" spans="1:15" ht="12.75">
      <c r="A197" s="15"/>
      <c r="B197" s="36" t="s">
        <v>208</v>
      </c>
      <c r="C197" s="31"/>
      <c r="D197" s="31"/>
      <c r="E197" s="32"/>
      <c r="F197" s="16" t="s">
        <v>37</v>
      </c>
      <c r="G197" s="17">
        <v>1200</v>
      </c>
      <c r="H197" s="18">
        <v>0</v>
      </c>
      <c r="I197" s="18">
        <v>0</v>
      </c>
      <c r="J197" s="17">
        <v>1200</v>
      </c>
      <c r="K197" s="17">
        <v>4800</v>
      </c>
      <c r="L197" s="17">
        <v>1200</v>
      </c>
      <c r="M197" s="17">
        <v>1200</v>
      </c>
      <c r="N197" s="17">
        <v>1200</v>
      </c>
      <c r="O197" s="17">
        <v>0</v>
      </c>
    </row>
    <row r="198" spans="1:15" ht="15">
      <c r="A198" s="11"/>
      <c r="B198" s="35" t="s">
        <v>209</v>
      </c>
      <c r="C198" s="31"/>
      <c r="D198" s="31"/>
      <c r="E198" s="32"/>
      <c r="F198" s="12" t="s">
        <v>27</v>
      </c>
      <c r="G198" s="13">
        <v>165</v>
      </c>
      <c r="H198" s="14">
        <v>0</v>
      </c>
      <c r="I198" s="14">
        <v>0</v>
      </c>
      <c r="J198" s="13">
        <v>165</v>
      </c>
      <c r="K198" s="13">
        <v>660</v>
      </c>
      <c r="L198" s="13">
        <v>138</v>
      </c>
      <c r="M198" s="13">
        <v>138</v>
      </c>
      <c r="N198" s="13">
        <v>138</v>
      </c>
      <c r="O198" s="13">
        <v>0</v>
      </c>
    </row>
    <row r="199" spans="1:15" ht="12.75">
      <c r="A199" s="15"/>
      <c r="B199" s="36" t="s">
        <v>210</v>
      </c>
      <c r="C199" s="31"/>
      <c r="D199" s="31"/>
      <c r="E199" s="32"/>
      <c r="F199" s="16" t="s">
        <v>29</v>
      </c>
      <c r="G199" s="17">
        <v>0</v>
      </c>
      <c r="H199" s="18">
        <v>0</v>
      </c>
      <c r="I199" s="18">
        <v>0</v>
      </c>
      <c r="J199" s="17">
        <v>0</v>
      </c>
      <c r="K199" s="17">
        <v>8084</v>
      </c>
      <c r="L199" s="17">
        <v>0</v>
      </c>
      <c r="M199" s="17">
        <v>0</v>
      </c>
      <c r="N199" s="17">
        <v>0</v>
      </c>
      <c r="O199" s="17">
        <v>0</v>
      </c>
    </row>
    <row r="200" spans="1:15" ht="12.75">
      <c r="A200" s="11"/>
      <c r="B200" s="35" t="s">
        <v>211</v>
      </c>
      <c r="C200" s="31"/>
      <c r="D200" s="31"/>
      <c r="E200" s="32"/>
      <c r="F200" s="12" t="s">
        <v>19</v>
      </c>
      <c r="G200" s="13">
        <v>7098</v>
      </c>
      <c r="H200" s="14">
        <v>0</v>
      </c>
      <c r="I200" s="14">
        <v>0</v>
      </c>
      <c r="J200" s="13">
        <v>7098</v>
      </c>
      <c r="K200" s="13">
        <v>30926.7</v>
      </c>
      <c r="L200" s="13">
        <v>0</v>
      </c>
      <c r="M200" s="13">
        <v>0</v>
      </c>
      <c r="N200" s="13">
        <v>0</v>
      </c>
      <c r="O200" s="13">
        <v>0</v>
      </c>
    </row>
    <row r="201" spans="1:15" ht="12.75">
      <c r="A201" s="15"/>
      <c r="B201" s="36" t="s">
        <v>212</v>
      </c>
      <c r="C201" s="31"/>
      <c r="D201" s="31"/>
      <c r="E201" s="32"/>
      <c r="F201" s="16" t="s">
        <v>39</v>
      </c>
      <c r="G201" s="17">
        <v>704</v>
      </c>
      <c r="H201" s="18">
        <v>0</v>
      </c>
      <c r="I201" s="18">
        <v>0</v>
      </c>
      <c r="J201" s="17">
        <v>704</v>
      </c>
      <c r="K201" s="17">
        <v>4224</v>
      </c>
      <c r="L201" s="17">
        <v>1040.64</v>
      </c>
      <c r="M201" s="17">
        <v>1040.64</v>
      </c>
      <c r="N201" s="17">
        <v>1040.64</v>
      </c>
      <c r="O201" s="17">
        <v>0</v>
      </c>
    </row>
    <row r="202" spans="1:15" ht="12.75">
      <c r="A202" s="11"/>
      <c r="B202" s="35" t="s">
        <v>213</v>
      </c>
      <c r="C202" s="31"/>
      <c r="D202" s="31"/>
      <c r="E202" s="32"/>
      <c r="F202" s="12" t="s">
        <v>25</v>
      </c>
      <c r="G202" s="13">
        <v>26631</v>
      </c>
      <c r="H202" s="14">
        <v>0</v>
      </c>
      <c r="I202" s="14">
        <v>0</v>
      </c>
      <c r="J202" s="13">
        <v>26631</v>
      </c>
      <c r="K202" s="13">
        <v>106524</v>
      </c>
      <c r="L202" s="13">
        <v>19577.22</v>
      </c>
      <c r="M202" s="13">
        <v>19577.22</v>
      </c>
      <c r="N202" s="13">
        <v>19577.22</v>
      </c>
      <c r="O202" s="13">
        <v>0</v>
      </c>
    </row>
    <row r="203" spans="1:15" ht="12.75">
      <c r="A203" s="15"/>
      <c r="B203" s="36" t="s">
        <v>214</v>
      </c>
      <c r="C203" s="31"/>
      <c r="D203" s="31"/>
      <c r="E203" s="32"/>
      <c r="F203" s="16" t="s">
        <v>19</v>
      </c>
      <c r="G203" s="17">
        <v>3438</v>
      </c>
      <c r="H203" s="18">
        <v>0</v>
      </c>
      <c r="I203" s="18">
        <v>0</v>
      </c>
      <c r="J203" s="17">
        <v>3438</v>
      </c>
      <c r="K203" s="17">
        <v>13756.4</v>
      </c>
      <c r="L203" s="17">
        <v>0</v>
      </c>
      <c r="M203" s="17">
        <v>0</v>
      </c>
      <c r="N203" s="17">
        <v>0</v>
      </c>
      <c r="O203" s="17">
        <v>0</v>
      </c>
    </row>
    <row r="204" spans="1:15" ht="12.75">
      <c r="A204" s="11"/>
      <c r="B204" s="35" t="s">
        <v>215</v>
      </c>
      <c r="C204" s="31"/>
      <c r="D204" s="31"/>
      <c r="E204" s="32"/>
      <c r="F204" s="12" t="s">
        <v>29</v>
      </c>
      <c r="G204" s="13">
        <v>0</v>
      </c>
      <c r="H204" s="14">
        <v>0</v>
      </c>
      <c r="I204" s="14">
        <v>0</v>
      </c>
      <c r="J204" s="13">
        <v>0</v>
      </c>
      <c r="K204" s="13">
        <v>13916</v>
      </c>
      <c r="L204" s="13">
        <v>0</v>
      </c>
      <c r="M204" s="13">
        <v>0</v>
      </c>
      <c r="N204" s="13">
        <v>0</v>
      </c>
      <c r="O204" s="13">
        <v>0</v>
      </c>
    </row>
    <row r="205" spans="1:15" ht="12.75">
      <c r="A205" s="15"/>
      <c r="B205" s="36" t="s">
        <v>216</v>
      </c>
      <c r="C205" s="31"/>
      <c r="D205" s="31"/>
      <c r="E205" s="32"/>
      <c r="F205" s="16" t="s">
        <v>33</v>
      </c>
      <c r="G205" s="17">
        <v>0</v>
      </c>
      <c r="H205" s="18">
        <v>0</v>
      </c>
      <c r="I205" s="18">
        <v>0</v>
      </c>
      <c r="J205" s="17">
        <v>0</v>
      </c>
      <c r="K205" s="17">
        <v>3834</v>
      </c>
      <c r="L205" s="17">
        <v>0</v>
      </c>
      <c r="M205" s="17">
        <v>0</v>
      </c>
      <c r="N205" s="17">
        <v>0</v>
      </c>
      <c r="O205" s="17">
        <v>0</v>
      </c>
    </row>
    <row r="206" spans="1:15" ht="12.75">
      <c r="A206" s="11"/>
      <c r="B206" s="35" t="s">
        <v>217</v>
      </c>
      <c r="C206" s="31"/>
      <c r="D206" s="31"/>
      <c r="E206" s="32"/>
      <c r="F206" s="12" t="s">
        <v>37</v>
      </c>
      <c r="G206" s="13">
        <v>1200</v>
      </c>
      <c r="H206" s="14">
        <v>0</v>
      </c>
      <c r="I206" s="14">
        <v>0</v>
      </c>
      <c r="J206" s="13">
        <v>1200</v>
      </c>
      <c r="K206" s="13">
        <v>4800</v>
      </c>
      <c r="L206" s="13">
        <v>0</v>
      </c>
      <c r="M206" s="13">
        <v>0</v>
      </c>
      <c r="N206" s="13">
        <v>0</v>
      </c>
      <c r="O206" s="13">
        <v>0</v>
      </c>
    </row>
    <row r="207" spans="1:15" ht="12.75">
      <c r="A207" s="15"/>
      <c r="B207" s="36" t="s">
        <v>218</v>
      </c>
      <c r="C207" s="31"/>
      <c r="D207" s="31"/>
      <c r="E207" s="32"/>
      <c r="F207" s="16" t="s">
        <v>21</v>
      </c>
      <c r="G207" s="17">
        <v>4775</v>
      </c>
      <c r="H207" s="18">
        <v>66907.85</v>
      </c>
      <c r="I207" s="18">
        <v>0</v>
      </c>
      <c r="J207" s="17">
        <v>71682.85</v>
      </c>
      <c r="K207" s="17">
        <v>70028.33</v>
      </c>
      <c r="L207" s="17">
        <v>70028.33</v>
      </c>
      <c r="M207" s="17">
        <v>70028.33</v>
      </c>
      <c r="N207" s="17">
        <v>70028.33</v>
      </c>
      <c r="O207" s="17">
        <v>0</v>
      </c>
    </row>
    <row r="208" spans="1:15" ht="12.75">
      <c r="A208" s="11"/>
      <c r="B208" s="35" t="s">
        <v>219</v>
      </c>
      <c r="C208" s="31"/>
      <c r="D208" s="31"/>
      <c r="E208" s="32"/>
      <c r="F208" s="12" t="s">
        <v>39</v>
      </c>
      <c r="G208" s="13">
        <v>760</v>
      </c>
      <c r="H208" s="14">
        <v>11472.05</v>
      </c>
      <c r="I208" s="14">
        <v>0</v>
      </c>
      <c r="J208" s="13">
        <v>12232.05</v>
      </c>
      <c r="K208" s="13">
        <v>16032.05</v>
      </c>
      <c r="L208" s="13">
        <v>16032.05</v>
      </c>
      <c r="M208" s="13">
        <v>16032.05</v>
      </c>
      <c r="N208" s="13">
        <v>16032.05</v>
      </c>
      <c r="O208" s="13">
        <v>0</v>
      </c>
    </row>
    <row r="209" spans="1:15" ht="12.75">
      <c r="A209" s="15"/>
      <c r="B209" s="36" t="s">
        <v>220</v>
      </c>
      <c r="C209" s="31"/>
      <c r="D209" s="31"/>
      <c r="E209" s="32"/>
      <c r="F209" s="16" t="s">
        <v>29</v>
      </c>
      <c r="G209" s="17">
        <v>0</v>
      </c>
      <c r="H209" s="18">
        <v>0</v>
      </c>
      <c r="I209" s="18">
        <v>0</v>
      </c>
      <c r="J209" s="17">
        <v>0</v>
      </c>
      <c r="K209" s="17">
        <v>39413</v>
      </c>
      <c r="L209" s="17">
        <v>0</v>
      </c>
      <c r="M209" s="17">
        <v>0</v>
      </c>
      <c r="N209" s="17">
        <v>0</v>
      </c>
      <c r="O209" s="17">
        <v>0</v>
      </c>
    </row>
    <row r="210" spans="1:15" ht="12.75">
      <c r="A210" s="11"/>
      <c r="B210" s="35" t="s">
        <v>221</v>
      </c>
      <c r="C210" s="31"/>
      <c r="D210" s="31"/>
      <c r="E210" s="32"/>
      <c r="F210" s="12" t="s">
        <v>21</v>
      </c>
      <c r="G210" s="13">
        <v>15853</v>
      </c>
      <c r="H210" s="14">
        <v>0</v>
      </c>
      <c r="I210" s="14">
        <v>0</v>
      </c>
      <c r="J210" s="13">
        <v>15853</v>
      </c>
      <c r="K210" s="13">
        <v>65666</v>
      </c>
      <c r="L210" s="13">
        <v>14062.56</v>
      </c>
      <c r="M210" s="13">
        <v>14062.56</v>
      </c>
      <c r="N210" s="13">
        <v>14062.56</v>
      </c>
      <c r="O210" s="13">
        <v>0</v>
      </c>
    </row>
    <row r="211" spans="1:15" ht="12.75">
      <c r="A211" s="15"/>
      <c r="B211" s="36" t="s">
        <v>222</v>
      </c>
      <c r="C211" s="31"/>
      <c r="D211" s="31"/>
      <c r="E211" s="32"/>
      <c r="F211" s="16" t="s">
        <v>41</v>
      </c>
      <c r="G211" s="17">
        <v>9693</v>
      </c>
      <c r="H211" s="18">
        <v>0</v>
      </c>
      <c r="I211" s="18">
        <v>0</v>
      </c>
      <c r="J211" s="17">
        <v>9693</v>
      </c>
      <c r="K211" s="17">
        <v>38772</v>
      </c>
      <c r="L211" s="17">
        <v>9518.88</v>
      </c>
      <c r="M211" s="17">
        <v>9518.88</v>
      </c>
      <c r="N211" s="17">
        <v>9518.88</v>
      </c>
      <c r="O211" s="17">
        <v>0</v>
      </c>
    </row>
    <row r="212" spans="1:15" ht="12.75">
      <c r="A212" s="11"/>
      <c r="B212" s="35" t="s">
        <v>223</v>
      </c>
      <c r="C212" s="31"/>
      <c r="D212" s="31"/>
      <c r="E212" s="32"/>
      <c r="F212" s="12" t="s">
        <v>25</v>
      </c>
      <c r="G212" s="13">
        <v>34020</v>
      </c>
      <c r="H212" s="14">
        <v>0</v>
      </c>
      <c r="I212" s="14">
        <v>0</v>
      </c>
      <c r="J212" s="13">
        <v>34020</v>
      </c>
      <c r="K212" s="13">
        <v>135968.49</v>
      </c>
      <c r="L212" s="13">
        <v>34020.9</v>
      </c>
      <c r="M212" s="13">
        <v>34020.9</v>
      </c>
      <c r="N212" s="13">
        <v>34020.9</v>
      </c>
      <c r="O212" s="13">
        <v>0</v>
      </c>
    </row>
    <row r="213" spans="1:15" ht="12.75">
      <c r="A213" s="15"/>
      <c r="B213" s="36" t="s">
        <v>224</v>
      </c>
      <c r="C213" s="31"/>
      <c r="D213" s="31"/>
      <c r="E213" s="32"/>
      <c r="F213" s="16" t="s">
        <v>37</v>
      </c>
      <c r="G213" s="17">
        <v>7500</v>
      </c>
      <c r="H213" s="18">
        <v>0</v>
      </c>
      <c r="I213" s="18">
        <v>0</v>
      </c>
      <c r="J213" s="17">
        <v>7500</v>
      </c>
      <c r="K213" s="17">
        <v>30000</v>
      </c>
      <c r="L213" s="17">
        <v>7500</v>
      </c>
      <c r="M213" s="17">
        <v>7500</v>
      </c>
      <c r="N213" s="17">
        <v>7500</v>
      </c>
      <c r="O213" s="17">
        <v>0</v>
      </c>
    </row>
    <row r="214" spans="1:15" ht="12.75">
      <c r="A214" s="11"/>
      <c r="B214" s="35" t="s">
        <v>225</v>
      </c>
      <c r="C214" s="31"/>
      <c r="D214" s="31"/>
      <c r="E214" s="32"/>
      <c r="F214" s="12" t="s">
        <v>19</v>
      </c>
      <c r="G214" s="13">
        <v>8954</v>
      </c>
      <c r="H214" s="14">
        <v>0</v>
      </c>
      <c r="I214" s="14">
        <v>0</v>
      </c>
      <c r="J214" s="13">
        <v>8954</v>
      </c>
      <c r="K214" s="13">
        <v>65894.5</v>
      </c>
      <c r="L214" s="13">
        <v>0</v>
      </c>
      <c r="M214" s="13">
        <v>0</v>
      </c>
      <c r="N214" s="13">
        <v>0</v>
      </c>
      <c r="O214" s="13">
        <v>0</v>
      </c>
    </row>
    <row r="215" spans="1:15" ht="12.75">
      <c r="A215" s="15"/>
      <c r="B215" s="36" t="s">
        <v>226</v>
      </c>
      <c r="C215" s="31"/>
      <c r="D215" s="31"/>
      <c r="E215" s="32"/>
      <c r="F215" s="16" t="s">
        <v>106</v>
      </c>
      <c r="G215" s="17">
        <v>36489</v>
      </c>
      <c r="H215" s="18">
        <v>0</v>
      </c>
      <c r="I215" s="18">
        <v>0</v>
      </c>
      <c r="J215" s="17">
        <v>36489</v>
      </c>
      <c r="K215" s="17">
        <v>145956</v>
      </c>
      <c r="L215" s="17">
        <v>36489.54</v>
      </c>
      <c r="M215" s="17">
        <v>36489.54</v>
      </c>
      <c r="N215" s="17">
        <v>36489.54</v>
      </c>
      <c r="O215" s="17">
        <v>0</v>
      </c>
    </row>
    <row r="216" spans="1:15" ht="15">
      <c r="A216" s="11"/>
      <c r="B216" s="35" t="s">
        <v>227</v>
      </c>
      <c r="C216" s="31"/>
      <c r="D216" s="31"/>
      <c r="E216" s="32"/>
      <c r="F216" s="12" t="s">
        <v>27</v>
      </c>
      <c r="G216" s="13">
        <v>816</v>
      </c>
      <c r="H216" s="14">
        <v>0</v>
      </c>
      <c r="I216" s="14">
        <v>0</v>
      </c>
      <c r="J216" s="13">
        <v>816</v>
      </c>
      <c r="K216" s="13">
        <v>3264</v>
      </c>
      <c r="L216" s="13">
        <v>816</v>
      </c>
      <c r="M216" s="13">
        <v>816</v>
      </c>
      <c r="N216" s="13">
        <v>816</v>
      </c>
      <c r="O216" s="13">
        <v>0</v>
      </c>
    </row>
    <row r="217" spans="1:15" ht="12.75">
      <c r="A217" s="15"/>
      <c r="B217" s="36" t="s">
        <v>228</v>
      </c>
      <c r="C217" s="31"/>
      <c r="D217" s="31"/>
      <c r="E217" s="32"/>
      <c r="F217" s="16" t="s">
        <v>39</v>
      </c>
      <c r="G217" s="17">
        <v>3230</v>
      </c>
      <c r="H217" s="18">
        <v>0</v>
      </c>
      <c r="I217" s="18">
        <v>0</v>
      </c>
      <c r="J217" s="17">
        <v>3230</v>
      </c>
      <c r="K217" s="17">
        <v>19380</v>
      </c>
      <c r="L217" s="17">
        <v>3423.53</v>
      </c>
      <c r="M217" s="17">
        <v>3423.53</v>
      </c>
      <c r="N217" s="17">
        <v>3423.53</v>
      </c>
      <c r="O217" s="17">
        <v>0</v>
      </c>
    </row>
    <row r="218" spans="1:15" ht="12.75">
      <c r="A218" s="11"/>
      <c r="B218" s="35" t="s">
        <v>229</v>
      </c>
      <c r="C218" s="31"/>
      <c r="D218" s="31"/>
      <c r="E218" s="32"/>
      <c r="F218" s="12" t="s">
        <v>33</v>
      </c>
      <c r="G218" s="13">
        <v>0</v>
      </c>
      <c r="H218" s="14">
        <v>0</v>
      </c>
      <c r="I218" s="14">
        <v>0</v>
      </c>
      <c r="J218" s="13">
        <v>0</v>
      </c>
      <c r="K218" s="13">
        <v>10860</v>
      </c>
      <c r="L218" s="13">
        <v>0</v>
      </c>
      <c r="M218" s="13">
        <v>0</v>
      </c>
      <c r="N218" s="13">
        <v>0</v>
      </c>
      <c r="O218" s="13">
        <v>0</v>
      </c>
    </row>
    <row r="219" spans="1:15" ht="12.75">
      <c r="A219" s="15"/>
      <c r="B219" s="36" t="s">
        <v>230</v>
      </c>
      <c r="C219" s="31"/>
      <c r="D219" s="31"/>
      <c r="E219" s="32"/>
      <c r="F219" s="16" t="s">
        <v>106</v>
      </c>
      <c r="G219" s="17">
        <v>26631</v>
      </c>
      <c r="H219" s="18">
        <v>0</v>
      </c>
      <c r="I219" s="18">
        <v>0</v>
      </c>
      <c r="J219" s="17">
        <v>26631</v>
      </c>
      <c r="K219" s="17">
        <v>106524</v>
      </c>
      <c r="L219" s="17">
        <v>26631.24</v>
      </c>
      <c r="M219" s="17">
        <v>26631.24</v>
      </c>
      <c r="N219" s="17">
        <v>26631.24</v>
      </c>
      <c r="O219" s="17">
        <v>0</v>
      </c>
    </row>
    <row r="220" spans="1:15" ht="12.75">
      <c r="A220" s="11"/>
      <c r="B220" s="35" t="s">
        <v>231</v>
      </c>
      <c r="C220" s="31"/>
      <c r="D220" s="31"/>
      <c r="E220" s="32"/>
      <c r="F220" s="12" t="s">
        <v>21</v>
      </c>
      <c r="G220" s="13">
        <v>6186</v>
      </c>
      <c r="H220" s="14">
        <v>0</v>
      </c>
      <c r="I220" s="14">
        <v>0</v>
      </c>
      <c r="J220" s="13">
        <v>6186</v>
      </c>
      <c r="K220" s="13">
        <v>25540</v>
      </c>
      <c r="L220" s="13">
        <v>5637.12</v>
      </c>
      <c r="M220" s="13">
        <v>5637.12</v>
      </c>
      <c r="N220" s="13">
        <v>5637.12</v>
      </c>
      <c r="O220" s="13">
        <v>0</v>
      </c>
    </row>
    <row r="221" spans="1:15" ht="15">
      <c r="A221" s="15"/>
      <c r="B221" s="36" t="s">
        <v>232</v>
      </c>
      <c r="C221" s="31"/>
      <c r="D221" s="31"/>
      <c r="E221" s="32"/>
      <c r="F221" s="16" t="s">
        <v>27</v>
      </c>
      <c r="G221" s="17">
        <v>408</v>
      </c>
      <c r="H221" s="18">
        <v>0</v>
      </c>
      <c r="I221" s="18">
        <v>0</v>
      </c>
      <c r="J221" s="17">
        <v>408</v>
      </c>
      <c r="K221" s="17">
        <v>1632</v>
      </c>
      <c r="L221" s="17">
        <v>408</v>
      </c>
      <c r="M221" s="17">
        <v>408</v>
      </c>
      <c r="N221" s="17">
        <v>408</v>
      </c>
      <c r="O221" s="17">
        <v>0</v>
      </c>
    </row>
    <row r="222" spans="1:15" ht="12.75">
      <c r="A222" s="11"/>
      <c r="B222" s="35" t="s">
        <v>233</v>
      </c>
      <c r="C222" s="31"/>
      <c r="D222" s="31"/>
      <c r="E222" s="32"/>
      <c r="F222" s="12" t="s">
        <v>33</v>
      </c>
      <c r="G222" s="13">
        <v>0</v>
      </c>
      <c r="H222" s="14">
        <v>0</v>
      </c>
      <c r="I222" s="14">
        <v>0</v>
      </c>
      <c r="J222" s="13">
        <v>0</v>
      </c>
      <c r="K222" s="13">
        <v>3890</v>
      </c>
      <c r="L222" s="13">
        <v>0</v>
      </c>
      <c r="M222" s="13">
        <v>0</v>
      </c>
      <c r="N222" s="13">
        <v>0</v>
      </c>
      <c r="O222" s="13">
        <v>0</v>
      </c>
    </row>
    <row r="223" spans="1:15" ht="12.75">
      <c r="A223" s="15"/>
      <c r="B223" s="36" t="s">
        <v>234</v>
      </c>
      <c r="C223" s="31"/>
      <c r="D223" s="31"/>
      <c r="E223" s="32"/>
      <c r="F223" s="16" t="s">
        <v>29</v>
      </c>
      <c r="G223" s="17">
        <v>0</v>
      </c>
      <c r="H223" s="18">
        <v>0</v>
      </c>
      <c r="I223" s="18">
        <v>0</v>
      </c>
      <c r="J223" s="17">
        <v>0</v>
      </c>
      <c r="K223" s="17">
        <v>14120</v>
      </c>
      <c r="L223" s="17">
        <v>0</v>
      </c>
      <c r="M223" s="17">
        <v>0</v>
      </c>
      <c r="N223" s="17">
        <v>0</v>
      </c>
      <c r="O223" s="17">
        <v>0</v>
      </c>
    </row>
    <row r="224" spans="1:15" ht="12.75">
      <c r="A224" s="11"/>
      <c r="B224" s="35" t="s">
        <v>235</v>
      </c>
      <c r="C224" s="31"/>
      <c r="D224" s="31"/>
      <c r="E224" s="32"/>
      <c r="F224" s="12" t="s">
        <v>37</v>
      </c>
      <c r="G224" s="13">
        <v>1200</v>
      </c>
      <c r="H224" s="14">
        <v>0</v>
      </c>
      <c r="I224" s="14">
        <v>0</v>
      </c>
      <c r="J224" s="13">
        <v>1200</v>
      </c>
      <c r="K224" s="13">
        <v>4800</v>
      </c>
      <c r="L224" s="13">
        <v>1200</v>
      </c>
      <c r="M224" s="13">
        <v>1200</v>
      </c>
      <c r="N224" s="13">
        <v>1200</v>
      </c>
      <c r="O224" s="13">
        <v>0</v>
      </c>
    </row>
    <row r="225" spans="1:15" ht="12.75">
      <c r="A225" s="15"/>
      <c r="B225" s="36" t="s">
        <v>236</v>
      </c>
      <c r="C225" s="31"/>
      <c r="D225" s="31"/>
      <c r="E225" s="32"/>
      <c r="F225" s="16" t="s">
        <v>19</v>
      </c>
      <c r="G225" s="17">
        <v>7038</v>
      </c>
      <c r="H225" s="18">
        <v>0</v>
      </c>
      <c r="I225" s="18">
        <v>0</v>
      </c>
      <c r="J225" s="17">
        <v>7038</v>
      </c>
      <c r="K225" s="17">
        <v>24326.4</v>
      </c>
      <c r="L225" s="17">
        <v>0</v>
      </c>
      <c r="M225" s="17">
        <v>0</v>
      </c>
      <c r="N225" s="17">
        <v>0</v>
      </c>
      <c r="O225" s="17">
        <v>0</v>
      </c>
    </row>
    <row r="226" spans="1:15" ht="12.75">
      <c r="A226" s="11"/>
      <c r="B226" s="35" t="s">
        <v>237</v>
      </c>
      <c r="C226" s="31"/>
      <c r="D226" s="31"/>
      <c r="E226" s="32"/>
      <c r="F226" s="12" t="s">
        <v>41</v>
      </c>
      <c r="G226" s="13">
        <v>3663</v>
      </c>
      <c r="H226" s="14">
        <v>0</v>
      </c>
      <c r="I226" s="14">
        <v>0</v>
      </c>
      <c r="J226" s="13">
        <v>3663</v>
      </c>
      <c r="K226" s="13">
        <v>14652</v>
      </c>
      <c r="L226" s="13">
        <v>3595.2</v>
      </c>
      <c r="M226" s="13">
        <v>3595.2</v>
      </c>
      <c r="N226" s="13">
        <v>3595.2</v>
      </c>
      <c r="O226" s="13">
        <v>0</v>
      </c>
    </row>
    <row r="227" spans="1:15" ht="12.75">
      <c r="A227" s="15"/>
      <c r="B227" s="36" t="s">
        <v>238</v>
      </c>
      <c r="C227" s="31"/>
      <c r="D227" s="31"/>
      <c r="E227" s="32"/>
      <c r="F227" s="16" t="s">
        <v>39</v>
      </c>
      <c r="G227" s="17">
        <v>1185</v>
      </c>
      <c r="H227" s="18">
        <v>0</v>
      </c>
      <c r="I227" s="18">
        <v>0</v>
      </c>
      <c r="J227" s="17">
        <v>1185</v>
      </c>
      <c r="K227" s="17">
        <v>7110</v>
      </c>
      <c r="L227" s="17">
        <v>1329.83</v>
      </c>
      <c r="M227" s="17">
        <v>1329.83</v>
      </c>
      <c r="N227" s="17">
        <v>1329.83</v>
      </c>
      <c r="O227" s="17">
        <v>0</v>
      </c>
    </row>
    <row r="228" spans="1:15" ht="12.75">
      <c r="A228" s="11"/>
      <c r="B228" s="35" t="s">
        <v>239</v>
      </c>
      <c r="C228" s="31"/>
      <c r="D228" s="31"/>
      <c r="E228" s="32"/>
      <c r="F228" s="12" t="s">
        <v>33</v>
      </c>
      <c r="G228" s="13">
        <v>0</v>
      </c>
      <c r="H228" s="14">
        <v>0</v>
      </c>
      <c r="I228" s="14">
        <v>0</v>
      </c>
      <c r="J228" s="13">
        <v>0</v>
      </c>
      <c r="K228" s="13">
        <v>3834</v>
      </c>
      <c r="L228" s="13">
        <v>0</v>
      </c>
      <c r="M228" s="13">
        <v>0</v>
      </c>
      <c r="N228" s="13">
        <v>0</v>
      </c>
      <c r="O228" s="13">
        <v>0</v>
      </c>
    </row>
    <row r="229" spans="1:15" ht="12.75">
      <c r="A229" s="15"/>
      <c r="B229" s="36" t="s">
        <v>240</v>
      </c>
      <c r="C229" s="31"/>
      <c r="D229" s="31"/>
      <c r="E229" s="32"/>
      <c r="F229" s="16" t="s">
        <v>37</v>
      </c>
      <c r="G229" s="17">
        <v>1200</v>
      </c>
      <c r="H229" s="18">
        <v>0</v>
      </c>
      <c r="I229" s="18">
        <v>0</v>
      </c>
      <c r="J229" s="17">
        <v>1200</v>
      </c>
      <c r="K229" s="17">
        <v>4800</v>
      </c>
      <c r="L229" s="17">
        <v>0</v>
      </c>
      <c r="M229" s="17">
        <v>0</v>
      </c>
      <c r="N229" s="17">
        <v>0</v>
      </c>
      <c r="O229" s="17">
        <v>0</v>
      </c>
    </row>
    <row r="230" spans="1:15" ht="12.75">
      <c r="A230" s="11"/>
      <c r="B230" s="35" t="s">
        <v>241</v>
      </c>
      <c r="C230" s="31"/>
      <c r="D230" s="31"/>
      <c r="E230" s="32"/>
      <c r="F230" s="12" t="s">
        <v>21</v>
      </c>
      <c r="G230" s="13">
        <v>4775</v>
      </c>
      <c r="H230" s="14">
        <v>0</v>
      </c>
      <c r="I230" s="14">
        <v>0</v>
      </c>
      <c r="J230" s="13">
        <v>4775</v>
      </c>
      <c r="K230" s="13">
        <v>19692</v>
      </c>
      <c r="L230" s="13">
        <v>4007.24</v>
      </c>
      <c r="M230" s="13">
        <v>4007.24</v>
      </c>
      <c r="N230" s="13">
        <v>4007.24</v>
      </c>
      <c r="O230" s="13">
        <v>0</v>
      </c>
    </row>
    <row r="231" spans="1:15" ht="12.75">
      <c r="A231" s="15"/>
      <c r="B231" s="36" t="s">
        <v>242</v>
      </c>
      <c r="C231" s="31"/>
      <c r="D231" s="31"/>
      <c r="E231" s="32"/>
      <c r="F231" s="16" t="s">
        <v>25</v>
      </c>
      <c r="G231" s="17">
        <v>26631</v>
      </c>
      <c r="H231" s="18">
        <v>0</v>
      </c>
      <c r="I231" s="18">
        <v>0</v>
      </c>
      <c r="J231" s="17">
        <v>26631</v>
      </c>
      <c r="K231" s="17">
        <v>106524</v>
      </c>
      <c r="L231" s="17">
        <v>19577.22</v>
      </c>
      <c r="M231" s="17">
        <v>19577.22</v>
      </c>
      <c r="N231" s="17">
        <v>19577.22</v>
      </c>
      <c r="O231" s="17">
        <v>0</v>
      </c>
    </row>
    <row r="232" spans="1:15" ht="12.75">
      <c r="A232" s="11"/>
      <c r="B232" s="35" t="s">
        <v>243</v>
      </c>
      <c r="C232" s="31"/>
      <c r="D232" s="31"/>
      <c r="E232" s="32"/>
      <c r="F232" s="12" t="s">
        <v>29</v>
      </c>
      <c r="G232" s="13">
        <v>0</v>
      </c>
      <c r="H232" s="14">
        <v>0</v>
      </c>
      <c r="I232" s="14">
        <v>0</v>
      </c>
      <c r="J232" s="13">
        <v>0</v>
      </c>
      <c r="K232" s="13">
        <v>13916</v>
      </c>
      <c r="L232" s="13">
        <v>0</v>
      </c>
      <c r="M232" s="13">
        <v>0</v>
      </c>
      <c r="N232" s="13">
        <v>0</v>
      </c>
      <c r="O232" s="13">
        <v>0</v>
      </c>
    </row>
    <row r="233" spans="1:15" ht="12.75">
      <c r="A233" s="15"/>
      <c r="B233" s="36" t="s">
        <v>244</v>
      </c>
      <c r="C233" s="31"/>
      <c r="D233" s="31"/>
      <c r="E233" s="32"/>
      <c r="F233" s="16" t="s">
        <v>19</v>
      </c>
      <c r="G233" s="17">
        <v>3438</v>
      </c>
      <c r="H233" s="18">
        <v>0</v>
      </c>
      <c r="I233" s="18">
        <v>0</v>
      </c>
      <c r="J233" s="17">
        <v>3438</v>
      </c>
      <c r="K233" s="17">
        <v>14246.4</v>
      </c>
      <c r="L233" s="17">
        <v>0</v>
      </c>
      <c r="M233" s="17">
        <v>0</v>
      </c>
      <c r="N233" s="17">
        <v>0</v>
      </c>
      <c r="O233" s="17">
        <v>0</v>
      </c>
    </row>
    <row r="234" spans="1:15" ht="12.75">
      <c r="A234" s="11"/>
      <c r="B234" s="35" t="s">
        <v>245</v>
      </c>
      <c r="C234" s="31"/>
      <c r="D234" s="31"/>
      <c r="E234" s="32"/>
      <c r="F234" s="12" t="s">
        <v>39</v>
      </c>
      <c r="G234" s="13">
        <v>760</v>
      </c>
      <c r="H234" s="14">
        <v>0</v>
      </c>
      <c r="I234" s="14">
        <v>0</v>
      </c>
      <c r="J234" s="13">
        <v>760</v>
      </c>
      <c r="K234" s="13">
        <v>4560</v>
      </c>
      <c r="L234" s="13">
        <v>802.23</v>
      </c>
      <c r="M234" s="13">
        <v>802.23</v>
      </c>
      <c r="N234" s="13">
        <v>802.23</v>
      </c>
      <c r="O234" s="13">
        <v>0</v>
      </c>
    </row>
    <row r="235" spans="1:15" ht="12.75">
      <c r="A235" s="15"/>
      <c r="B235" s="36" t="s">
        <v>246</v>
      </c>
      <c r="C235" s="31"/>
      <c r="D235" s="31"/>
      <c r="E235" s="32"/>
      <c r="F235" s="16" t="s">
        <v>29</v>
      </c>
      <c r="G235" s="17">
        <v>0</v>
      </c>
      <c r="H235" s="18">
        <v>0</v>
      </c>
      <c r="I235" s="18">
        <v>0</v>
      </c>
      <c r="J235" s="17">
        <v>0</v>
      </c>
      <c r="K235" s="17">
        <v>29534</v>
      </c>
      <c r="L235" s="17">
        <v>0</v>
      </c>
      <c r="M235" s="17">
        <v>0</v>
      </c>
      <c r="N235" s="17">
        <v>0</v>
      </c>
      <c r="O235" s="17">
        <v>0</v>
      </c>
    </row>
    <row r="236" spans="1:15" ht="12.75">
      <c r="A236" s="11"/>
      <c r="B236" s="35" t="s">
        <v>247</v>
      </c>
      <c r="C236" s="31"/>
      <c r="D236" s="31"/>
      <c r="E236" s="32"/>
      <c r="F236" s="12" t="s">
        <v>41</v>
      </c>
      <c r="G236" s="13">
        <v>7257</v>
      </c>
      <c r="H236" s="14">
        <v>0</v>
      </c>
      <c r="I236" s="14">
        <v>0</v>
      </c>
      <c r="J236" s="13">
        <v>7257</v>
      </c>
      <c r="K236" s="13">
        <v>29028</v>
      </c>
      <c r="L236" s="13">
        <v>7123.68</v>
      </c>
      <c r="M236" s="13">
        <v>7123.68</v>
      </c>
      <c r="N236" s="13">
        <v>7123.68</v>
      </c>
      <c r="O236" s="13">
        <v>0</v>
      </c>
    </row>
    <row r="237" spans="1:15" ht="12.75">
      <c r="A237" s="15"/>
      <c r="B237" s="36" t="s">
        <v>248</v>
      </c>
      <c r="C237" s="31"/>
      <c r="D237" s="31"/>
      <c r="E237" s="32"/>
      <c r="F237" s="16" t="s">
        <v>25</v>
      </c>
      <c r="G237" s="17">
        <v>52767</v>
      </c>
      <c r="H237" s="18">
        <v>0</v>
      </c>
      <c r="I237" s="18">
        <v>0</v>
      </c>
      <c r="J237" s="17">
        <v>52767</v>
      </c>
      <c r="K237" s="17">
        <v>211068</v>
      </c>
      <c r="L237" s="17">
        <v>52767.96</v>
      </c>
      <c r="M237" s="17">
        <v>52767.96</v>
      </c>
      <c r="N237" s="17">
        <v>52767.96</v>
      </c>
      <c r="O237" s="17">
        <v>0</v>
      </c>
    </row>
    <row r="238" spans="1:15" ht="12.75">
      <c r="A238" s="11"/>
      <c r="B238" s="35" t="s">
        <v>249</v>
      </c>
      <c r="C238" s="31"/>
      <c r="D238" s="31"/>
      <c r="E238" s="32"/>
      <c r="F238" s="12" t="s">
        <v>19</v>
      </c>
      <c r="G238" s="13">
        <v>1520</v>
      </c>
      <c r="H238" s="14">
        <v>0</v>
      </c>
      <c r="I238" s="14">
        <v>0</v>
      </c>
      <c r="J238" s="13">
        <v>1520</v>
      </c>
      <c r="K238" s="13">
        <v>3906</v>
      </c>
      <c r="L238" s="13">
        <v>0</v>
      </c>
      <c r="M238" s="13">
        <v>0</v>
      </c>
      <c r="N238" s="13">
        <v>0</v>
      </c>
      <c r="O238" s="13">
        <v>0</v>
      </c>
    </row>
    <row r="239" spans="1:15" ht="12.75">
      <c r="A239" s="15"/>
      <c r="B239" s="36" t="s">
        <v>250</v>
      </c>
      <c r="C239" s="31"/>
      <c r="D239" s="31"/>
      <c r="E239" s="32"/>
      <c r="F239" s="16" t="s">
        <v>21</v>
      </c>
      <c r="G239" s="17">
        <v>11032</v>
      </c>
      <c r="H239" s="18">
        <v>0</v>
      </c>
      <c r="I239" s="18">
        <v>0</v>
      </c>
      <c r="J239" s="17">
        <v>11032</v>
      </c>
      <c r="K239" s="17">
        <v>45844</v>
      </c>
      <c r="L239" s="17">
        <v>8939.12</v>
      </c>
      <c r="M239" s="17">
        <v>8939.12</v>
      </c>
      <c r="N239" s="17">
        <v>8939.12</v>
      </c>
      <c r="O239" s="17">
        <v>0</v>
      </c>
    </row>
    <row r="240" spans="1:15" ht="12.75">
      <c r="A240" s="11"/>
      <c r="B240" s="35" t="s">
        <v>251</v>
      </c>
      <c r="C240" s="31"/>
      <c r="D240" s="31"/>
      <c r="E240" s="32"/>
      <c r="F240" s="12" t="s">
        <v>39</v>
      </c>
      <c r="G240" s="13">
        <v>2381</v>
      </c>
      <c r="H240" s="14">
        <v>0</v>
      </c>
      <c r="I240" s="14">
        <v>0</v>
      </c>
      <c r="J240" s="13">
        <v>2381</v>
      </c>
      <c r="K240" s="13">
        <v>14286</v>
      </c>
      <c r="L240" s="13">
        <v>2206.6</v>
      </c>
      <c r="M240" s="13">
        <v>2206.6</v>
      </c>
      <c r="N240" s="13">
        <v>2206.6</v>
      </c>
      <c r="O240" s="13">
        <v>0</v>
      </c>
    </row>
    <row r="241" spans="1:15" ht="12.75">
      <c r="A241" s="15"/>
      <c r="B241" s="36" t="s">
        <v>252</v>
      </c>
      <c r="C241" s="31"/>
      <c r="D241" s="31"/>
      <c r="E241" s="32"/>
      <c r="F241" s="16" t="s">
        <v>33</v>
      </c>
      <c r="G241" s="17">
        <v>0</v>
      </c>
      <c r="H241" s="18">
        <v>0</v>
      </c>
      <c r="I241" s="18">
        <v>0</v>
      </c>
      <c r="J241" s="17">
        <v>0</v>
      </c>
      <c r="K241" s="17">
        <v>5250</v>
      </c>
      <c r="L241" s="17">
        <v>0</v>
      </c>
      <c r="M241" s="17">
        <v>0</v>
      </c>
      <c r="N241" s="17">
        <v>0</v>
      </c>
      <c r="O241" s="17">
        <v>0</v>
      </c>
    </row>
    <row r="242" spans="1:15" ht="12.75">
      <c r="A242" s="11"/>
      <c r="B242" s="35" t="s">
        <v>253</v>
      </c>
      <c r="C242" s="31"/>
      <c r="D242" s="31"/>
      <c r="E242" s="32"/>
      <c r="F242" s="12" t="s">
        <v>37</v>
      </c>
      <c r="G242" s="13">
        <v>6300</v>
      </c>
      <c r="H242" s="14">
        <v>0</v>
      </c>
      <c r="I242" s="14">
        <v>0</v>
      </c>
      <c r="J242" s="13">
        <v>6300</v>
      </c>
      <c r="K242" s="13">
        <v>25200</v>
      </c>
      <c r="L242" s="13">
        <v>6300</v>
      </c>
      <c r="M242" s="13">
        <v>6300</v>
      </c>
      <c r="N242" s="13">
        <v>6300</v>
      </c>
      <c r="O242" s="13">
        <v>0</v>
      </c>
    </row>
    <row r="243" spans="1:15" ht="12.75">
      <c r="A243" s="15"/>
      <c r="B243" s="36" t="s">
        <v>254</v>
      </c>
      <c r="C243" s="31"/>
      <c r="D243" s="31"/>
      <c r="E243" s="32"/>
      <c r="F243" s="16" t="s">
        <v>41</v>
      </c>
      <c r="G243" s="17">
        <v>5016</v>
      </c>
      <c r="H243" s="18">
        <v>0</v>
      </c>
      <c r="I243" s="18">
        <v>0</v>
      </c>
      <c r="J243" s="17">
        <v>5016</v>
      </c>
      <c r="K243" s="17">
        <v>20064</v>
      </c>
      <c r="L243" s="17">
        <v>4926.06</v>
      </c>
      <c r="M243" s="17">
        <v>4926.06</v>
      </c>
      <c r="N243" s="17">
        <v>4926.06</v>
      </c>
      <c r="O243" s="17">
        <v>0</v>
      </c>
    </row>
    <row r="244" spans="1:15" ht="12.75">
      <c r="A244" s="11"/>
      <c r="B244" s="35" t="s">
        <v>255</v>
      </c>
      <c r="C244" s="31"/>
      <c r="D244" s="31"/>
      <c r="E244" s="32"/>
      <c r="F244" s="12" t="s">
        <v>19</v>
      </c>
      <c r="G244" s="13">
        <v>7038</v>
      </c>
      <c r="H244" s="14">
        <v>0</v>
      </c>
      <c r="I244" s="14">
        <v>0</v>
      </c>
      <c r="J244" s="13">
        <v>7038</v>
      </c>
      <c r="K244" s="13">
        <v>24326.4</v>
      </c>
      <c r="L244" s="13">
        <v>523.67</v>
      </c>
      <c r="M244" s="13">
        <v>523.67</v>
      </c>
      <c r="N244" s="13">
        <v>523.67</v>
      </c>
      <c r="O244" s="13">
        <v>0</v>
      </c>
    </row>
    <row r="245" spans="1:15" ht="15">
      <c r="A245" s="15"/>
      <c r="B245" s="36" t="s">
        <v>256</v>
      </c>
      <c r="C245" s="31"/>
      <c r="D245" s="31"/>
      <c r="E245" s="32"/>
      <c r="F245" s="16" t="s">
        <v>27</v>
      </c>
      <c r="G245" s="17">
        <v>408</v>
      </c>
      <c r="H245" s="18">
        <v>0</v>
      </c>
      <c r="I245" s="18">
        <v>0</v>
      </c>
      <c r="J245" s="17">
        <v>408</v>
      </c>
      <c r="K245" s="17">
        <v>1632</v>
      </c>
      <c r="L245" s="17">
        <v>408</v>
      </c>
      <c r="M245" s="17">
        <v>408</v>
      </c>
      <c r="N245" s="17">
        <v>408</v>
      </c>
      <c r="O245" s="17">
        <v>0</v>
      </c>
    </row>
    <row r="246" spans="1:15" ht="12.75">
      <c r="A246" s="11"/>
      <c r="B246" s="35" t="s">
        <v>257</v>
      </c>
      <c r="C246" s="31"/>
      <c r="D246" s="31"/>
      <c r="E246" s="32"/>
      <c r="F246" s="12" t="s">
        <v>33</v>
      </c>
      <c r="G246" s="13">
        <v>0</v>
      </c>
      <c r="H246" s="14">
        <v>0</v>
      </c>
      <c r="I246" s="14">
        <v>0</v>
      </c>
      <c r="J246" s="13">
        <v>0</v>
      </c>
      <c r="K246" s="13">
        <v>5248</v>
      </c>
      <c r="L246" s="13">
        <v>0</v>
      </c>
      <c r="M246" s="13">
        <v>0</v>
      </c>
      <c r="N246" s="13">
        <v>0</v>
      </c>
      <c r="O246" s="13">
        <v>0</v>
      </c>
    </row>
    <row r="247" spans="1:15" ht="12.75">
      <c r="A247" s="15"/>
      <c r="B247" s="36" t="s">
        <v>258</v>
      </c>
      <c r="C247" s="31"/>
      <c r="D247" s="31"/>
      <c r="E247" s="32"/>
      <c r="F247" s="16" t="s">
        <v>37</v>
      </c>
      <c r="G247" s="17">
        <v>1200</v>
      </c>
      <c r="H247" s="18">
        <v>0</v>
      </c>
      <c r="I247" s="18">
        <v>0</v>
      </c>
      <c r="J247" s="17">
        <v>1200</v>
      </c>
      <c r="K247" s="17">
        <v>4800</v>
      </c>
      <c r="L247" s="17">
        <v>1200</v>
      </c>
      <c r="M247" s="17">
        <v>1200</v>
      </c>
      <c r="N247" s="17">
        <v>1200</v>
      </c>
      <c r="O247" s="17">
        <v>0</v>
      </c>
    </row>
    <row r="248" spans="1:15" ht="12.75">
      <c r="A248" s="11"/>
      <c r="B248" s="35" t="s">
        <v>259</v>
      </c>
      <c r="C248" s="31"/>
      <c r="D248" s="31"/>
      <c r="E248" s="32"/>
      <c r="F248" s="12" t="s">
        <v>106</v>
      </c>
      <c r="G248" s="13">
        <v>36489</v>
      </c>
      <c r="H248" s="14">
        <v>0</v>
      </c>
      <c r="I248" s="14">
        <v>0</v>
      </c>
      <c r="J248" s="13">
        <v>36489</v>
      </c>
      <c r="K248" s="13">
        <v>145956</v>
      </c>
      <c r="L248" s="13">
        <v>36489.54</v>
      </c>
      <c r="M248" s="13">
        <v>36489.54</v>
      </c>
      <c r="N248" s="13">
        <v>36489.54</v>
      </c>
      <c r="O248" s="13">
        <v>0</v>
      </c>
    </row>
    <row r="249" spans="1:15" ht="12.75">
      <c r="A249" s="15"/>
      <c r="B249" s="36" t="s">
        <v>260</v>
      </c>
      <c r="C249" s="31"/>
      <c r="D249" s="31"/>
      <c r="E249" s="32"/>
      <c r="F249" s="16" t="s">
        <v>29</v>
      </c>
      <c r="G249" s="17">
        <v>0</v>
      </c>
      <c r="H249" s="18">
        <v>0</v>
      </c>
      <c r="I249" s="18">
        <v>0</v>
      </c>
      <c r="J249" s="17">
        <v>0</v>
      </c>
      <c r="K249" s="17">
        <v>19049</v>
      </c>
      <c r="L249" s="17">
        <v>0</v>
      </c>
      <c r="M249" s="17">
        <v>0</v>
      </c>
      <c r="N249" s="17">
        <v>0</v>
      </c>
      <c r="O249" s="17">
        <v>0</v>
      </c>
    </row>
    <row r="250" spans="1:15" ht="12.75">
      <c r="A250" s="11"/>
      <c r="B250" s="35" t="s">
        <v>261</v>
      </c>
      <c r="C250" s="31"/>
      <c r="D250" s="31"/>
      <c r="E250" s="32"/>
      <c r="F250" s="12" t="s">
        <v>21</v>
      </c>
      <c r="G250" s="13">
        <v>7777</v>
      </c>
      <c r="H250" s="14">
        <v>0</v>
      </c>
      <c r="I250" s="14">
        <v>0</v>
      </c>
      <c r="J250" s="13">
        <v>7777</v>
      </c>
      <c r="K250" s="13">
        <v>32206</v>
      </c>
      <c r="L250" s="13">
        <v>7031.28</v>
      </c>
      <c r="M250" s="13">
        <v>7031.28</v>
      </c>
      <c r="N250" s="13">
        <v>7031.28</v>
      </c>
      <c r="O250" s="13">
        <v>0</v>
      </c>
    </row>
    <row r="251" spans="1:15" ht="12.75">
      <c r="A251" s="15"/>
      <c r="B251" s="36" t="s">
        <v>262</v>
      </c>
      <c r="C251" s="31"/>
      <c r="D251" s="31"/>
      <c r="E251" s="32"/>
      <c r="F251" s="16" t="s">
        <v>39</v>
      </c>
      <c r="G251" s="17">
        <v>1578</v>
      </c>
      <c r="H251" s="18">
        <v>0</v>
      </c>
      <c r="I251" s="18">
        <v>0</v>
      </c>
      <c r="J251" s="17">
        <v>1578</v>
      </c>
      <c r="K251" s="17">
        <v>9468</v>
      </c>
      <c r="L251" s="17">
        <v>1718.32</v>
      </c>
      <c r="M251" s="17">
        <v>1718.32</v>
      </c>
      <c r="N251" s="17">
        <v>1718.32</v>
      </c>
      <c r="O251" s="17">
        <v>0</v>
      </c>
    </row>
    <row r="252" spans="1:15" ht="12.75">
      <c r="A252" s="11"/>
      <c r="B252" s="35" t="s">
        <v>263</v>
      </c>
      <c r="C252" s="31"/>
      <c r="D252" s="31"/>
      <c r="E252" s="32"/>
      <c r="F252" s="12" t="s">
        <v>37</v>
      </c>
      <c r="G252" s="13">
        <v>1200</v>
      </c>
      <c r="H252" s="14">
        <v>0</v>
      </c>
      <c r="I252" s="14">
        <v>0</v>
      </c>
      <c r="J252" s="13">
        <v>1200</v>
      </c>
      <c r="K252" s="13">
        <v>4800</v>
      </c>
      <c r="L252" s="13">
        <v>0</v>
      </c>
      <c r="M252" s="13">
        <v>0</v>
      </c>
      <c r="N252" s="13">
        <v>0</v>
      </c>
      <c r="O252" s="13">
        <v>0</v>
      </c>
    </row>
    <row r="253" spans="1:15" ht="12.75">
      <c r="A253" s="15"/>
      <c r="B253" s="36" t="s">
        <v>264</v>
      </c>
      <c r="C253" s="31"/>
      <c r="D253" s="31"/>
      <c r="E253" s="32"/>
      <c r="F253" s="16" t="s">
        <v>21</v>
      </c>
      <c r="G253" s="17">
        <v>4775</v>
      </c>
      <c r="H253" s="18">
        <v>0</v>
      </c>
      <c r="I253" s="18">
        <v>0</v>
      </c>
      <c r="J253" s="17">
        <v>4775</v>
      </c>
      <c r="K253" s="17">
        <v>19692</v>
      </c>
      <c r="L253" s="17">
        <v>4007.24</v>
      </c>
      <c r="M253" s="17">
        <v>4007.24</v>
      </c>
      <c r="N253" s="17">
        <v>4007.24</v>
      </c>
      <c r="O253" s="17">
        <v>0</v>
      </c>
    </row>
    <row r="254" spans="1:15" ht="12.75">
      <c r="A254" s="11"/>
      <c r="B254" s="35" t="s">
        <v>265</v>
      </c>
      <c r="C254" s="31"/>
      <c r="D254" s="31"/>
      <c r="E254" s="32"/>
      <c r="F254" s="12" t="s">
        <v>29</v>
      </c>
      <c r="G254" s="13">
        <v>0</v>
      </c>
      <c r="H254" s="14">
        <v>0</v>
      </c>
      <c r="I254" s="14">
        <v>0</v>
      </c>
      <c r="J254" s="13">
        <v>0</v>
      </c>
      <c r="K254" s="13">
        <v>13916</v>
      </c>
      <c r="L254" s="13">
        <v>0</v>
      </c>
      <c r="M254" s="13">
        <v>0</v>
      </c>
      <c r="N254" s="13">
        <v>0</v>
      </c>
      <c r="O254" s="13">
        <v>0</v>
      </c>
    </row>
    <row r="255" spans="1:15" ht="12.75">
      <c r="A255" s="15"/>
      <c r="B255" s="36" t="s">
        <v>266</v>
      </c>
      <c r="C255" s="31"/>
      <c r="D255" s="31"/>
      <c r="E255" s="32"/>
      <c r="F255" s="16" t="s">
        <v>25</v>
      </c>
      <c r="G255" s="17">
        <v>26631</v>
      </c>
      <c r="H255" s="18">
        <v>0</v>
      </c>
      <c r="I255" s="18">
        <v>0</v>
      </c>
      <c r="J255" s="17">
        <v>26631</v>
      </c>
      <c r="K255" s="17">
        <v>106524</v>
      </c>
      <c r="L255" s="17">
        <v>19577.22</v>
      </c>
      <c r="M255" s="17">
        <v>19577.22</v>
      </c>
      <c r="N255" s="17">
        <v>19577.22</v>
      </c>
      <c r="O255" s="17">
        <v>0</v>
      </c>
    </row>
    <row r="256" spans="1:15" ht="12.75">
      <c r="A256" s="11"/>
      <c r="B256" s="35" t="s">
        <v>267</v>
      </c>
      <c r="C256" s="31"/>
      <c r="D256" s="31"/>
      <c r="E256" s="32"/>
      <c r="F256" s="12" t="s">
        <v>33</v>
      </c>
      <c r="G256" s="13">
        <v>0</v>
      </c>
      <c r="H256" s="14">
        <v>0</v>
      </c>
      <c r="I256" s="14">
        <v>0</v>
      </c>
      <c r="J256" s="13">
        <v>0</v>
      </c>
      <c r="K256" s="13">
        <v>3834</v>
      </c>
      <c r="L256" s="13">
        <v>0</v>
      </c>
      <c r="M256" s="13">
        <v>0</v>
      </c>
      <c r="N256" s="13">
        <v>0</v>
      </c>
      <c r="O256" s="13">
        <v>0</v>
      </c>
    </row>
    <row r="257" spans="1:15" ht="12.75">
      <c r="A257" s="15"/>
      <c r="B257" s="36" t="s">
        <v>268</v>
      </c>
      <c r="C257" s="31"/>
      <c r="D257" s="31"/>
      <c r="E257" s="32"/>
      <c r="F257" s="16" t="s">
        <v>19</v>
      </c>
      <c r="G257" s="17">
        <v>3438</v>
      </c>
      <c r="H257" s="18">
        <v>0</v>
      </c>
      <c r="I257" s="18">
        <v>0</v>
      </c>
      <c r="J257" s="17">
        <v>3438</v>
      </c>
      <c r="K257" s="17">
        <v>14106.4</v>
      </c>
      <c r="L257" s="17">
        <v>0</v>
      </c>
      <c r="M257" s="17">
        <v>0</v>
      </c>
      <c r="N257" s="17">
        <v>0</v>
      </c>
      <c r="O257" s="17">
        <v>0</v>
      </c>
    </row>
    <row r="258" spans="1:15" ht="12.75">
      <c r="A258" s="11"/>
      <c r="B258" s="35" t="s">
        <v>269</v>
      </c>
      <c r="C258" s="31"/>
      <c r="D258" s="31"/>
      <c r="E258" s="32"/>
      <c r="F258" s="12" t="s">
        <v>39</v>
      </c>
      <c r="G258" s="13">
        <v>760</v>
      </c>
      <c r="H258" s="14">
        <v>0</v>
      </c>
      <c r="I258" s="14">
        <v>0</v>
      </c>
      <c r="J258" s="13">
        <v>760</v>
      </c>
      <c r="K258" s="13">
        <v>4560</v>
      </c>
      <c r="L258" s="13">
        <v>802.23</v>
      </c>
      <c r="M258" s="13">
        <v>802.23</v>
      </c>
      <c r="N258" s="13">
        <v>802.23</v>
      </c>
      <c r="O258" s="13">
        <v>0</v>
      </c>
    </row>
    <row r="259" spans="1:15" ht="12.75">
      <c r="A259" s="15"/>
      <c r="B259" s="36" t="s">
        <v>270</v>
      </c>
      <c r="C259" s="31"/>
      <c r="D259" s="31"/>
      <c r="E259" s="32"/>
      <c r="F259" s="16" t="s">
        <v>33</v>
      </c>
      <c r="G259" s="17">
        <v>0</v>
      </c>
      <c r="H259" s="18">
        <v>0</v>
      </c>
      <c r="I259" s="18">
        <v>0</v>
      </c>
      <c r="J259" s="17">
        <v>0</v>
      </c>
      <c r="K259" s="17">
        <v>3176</v>
      </c>
      <c r="L259" s="17">
        <v>0</v>
      </c>
      <c r="M259" s="17">
        <v>0</v>
      </c>
      <c r="N259" s="17">
        <v>0</v>
      </c>
      <c r="O259" s="17">
        <v>0</v>
      </c>
    </row>
    <row r="260" spans="1:15" ht="12.75">
      <c r="A260" s="11"/>
      <c r="B260" s="35" t="s">
        <v>271</v>
      </c>
      <c r="C260" s="31"/>
      <c r="D260" s="31"/>
      <c r="E260" s="32"/>
      <c r="F260" s="12" t="s">
        <v>37</v>
      </c>
      <c r="G260" s="13">
        <v>1200</v>
      </c>
      <c r="H260" s="14">
        <v>0</v>
      </c>
      <c r="I260" s="14">
        <v>0</v>
      </c>
      <c r="J260" s="13">
        <v>1200</v>
      </c>
      <c r="K260" s="13">
        <v>4800</v>
      </c>
      <c r="L260" s="13">
        <v>1200</v>
      </c>
      <c r="M260" s="13">
        <v>1200</v>
      </c>
      <c r="N260" s="13">
        <v>1200</v>
      </c>
      <c r="O260" s="13">
        <v>0</v>
      </c>
    </row>
    <row r="261" spans="1:15" ht="12.75">
      <c r="A261" s="15"/>
      <c r="B261" s="36" t="s">
        <v>272</v>
      </c>
      <c r="C261" s="31"/>
      <c r="D261" s="31"/>
      <c r="E261" s="32"/>
      <c r="F261" s="16" t="s">
        <v>19</v>
      </c>
      <c r="G261" s="17">
        <v>3498</v>
      </c>
      <c r="H261" s="18">
        <v>0</v>
      </c>
      <c r="I261" s="18">
        <v>0</v>
      </c>
      <c r="J261" s="17">
        <v>3498</v>
      </c>
      <c r="K261" s="17">
        <v>14414.4</v>
      </c>
      <c r="L261" s="17">
        <v>784.48</v>
      </c>
      <c r="M261" s="17">
        <v>784.48</v>
      </c>
      <c r="N261" s="17">
        <v>784.48</v>
      </c>
      <c r="O261" s="17">
        <v>0</v>
      </c>
    </row>
    <row r="262" spans="1:15" ht="12.75">
      <c r="A262" s="11"/>
      <c r="B262" s="35" t="s">
        <v>273</v>
      </c>
      <c r="C262" s="31"/>
      <c r="D262" s="31"/>
      <c r="E262" s="32"/>
      <c r="F262" s="12" t="s">
        <v>39</v>
      </c>
      <c r="G262" s="13">
        <v>965</v>
      </c>
      <c r="H262" s="14">
        <v>0</v>
      </c>
      <c r="I262" s="14">
        <v>0</v>
      </c>
      <c r="J262" s="13">
        <v>965</v>
      </c>
      <c r="K262" s="13">
        <v>5790</v>
      </c>
      <c r="L262" s="13">
        <v>1168.55</v>
      </c>
      <c r="M262" s="13">
        <v>1168.55</v>
      </c>
      <c r="N262" s="13">
        <v>1168.55</v>
      </c>
      <c r="O262" s="13">
        <v>0</v>
      </c>
    </row>
    <row r="263" spans="1:15" ht="12.75">
      <c r="A263" s="15"/>
      <c r="B263" s="36" t="s">
        <v>274</v>
      </c>
      <c r="C263" s="31"/>
      <c r="D263" s="31"/>
      <c r="E263" s="32"/>
      <c r="F263" s="16" t="s">
        <v>25</v>
      </c>
      <c r="G263" s="17">
        <v>21438</v>
      </c>
      <c r="H263" s="18">
        <v>0</v>
      </c>
      <c r="I263" s="18">
        <v>0</v>
      </c>
      <c r="J263" s="17">
        <v>21438</v>
      </c>
      <c r="K263" s="17">
        <v>85752</v>
      </c>
      <c r="L263" s="17">
        <v>21873.12</v>
      </c>
      <c r="M263" s="17">
        <v>21873.12</v>
      </c>
      <c r="N263" s="17">
        <v>21873.12</v>
      </c>
      <c r="O263" s="17">
        <v>0</v>
      </c>
    </row>
    <row r="264" spans="1:15" ht="15">
      <c r="A264" s="11"/>
      <c r="B264" s="35" t="s">
        <v>275</v>
      </c>
      <c r="C264" s="31"/>
      <c r="D264" s="31"/>
      <c r="E264" s="32"/>
      <c r="F264" s="12" t="s">
        <v>27</v>
      </c>
      <c r="G264" s="13">
        <v>408</v>
      </c>
      <c r="H264" s="14">
        <v>0</v>
      </c>
      <c r="I264" s="14">
        <v>0</v>
      </c>
      <c r="J264" s="13">
        <v>408</v>
      </c>
      <c r="K264" s="13">
        <v>1632</v>
      </c>
      <c r="L264" s="13">
        <v>408</v>
      </c>
      <c r="M264" s="13">
        <v>408</v>
      </c>
      <c r="N264" s="13">
        <v>408</v>
      </c>
      <c r="O264" s="13">
        <v>0</v>
      </c>
    </row>
    <row r="265" spans="1:15" ht="12.75">
      <c r="A265" s="15"/>
      <c r="B265" s="36" t="s">
        <v>276</v>
      </c>
      <c r="C265" s="31"/>
      <c r="D265" s="31"/>
      <c r="E265" s="32"/>
      <c r="F265" s="16" t="s">
        <v>29</v>
      </c>
      <c r="G265" s="17">
        <v>0</v>
      </c>
      <c r="H265" s="18">
        <v>0</v>
      </c>
      <c r="I265" s="18">
        <v>0</v>
      </c>
      <c r="J265" s="17">
        <v>0</v>
      </c>
      <c r="K265" s="17">
        <v>11522</v>
      </c>
      <c r="L265" s="17">
        <v>0</v>
      </c>
      <c r="M265" s="17">
        <v>0</v>
      </c>
      <c r="N265" s="17">
        <v>0</v>
      </c>
      <c r="O265" s="17">
        <v>0</v>
      </c>
    </row>
    <row r="266" spans="1:15" ht="12.75">
      <c r="A266" s="11"/>
      <c r="B266" s="35" t="s">
        <v>277</v>
      </c>
      <c r="C266" s="31"/>
      <c r="D266" s="31"/>
      <c r="E266" s="32"/>
      <c r="F266" s="12" t="s">
        <v>41</v>
      </c>
      <c r="G266" s="13">
        <v>2949</v>
      </c>
      <c r="H266" s="14">
        <v>0</v>
      </c>
      <c r="I266" s="14">
        <v>0</v>
      </c>
      <c r="J266" s="13">
        <v>2949</v>
      </c>
      <c r="K266" s="13">
        <v>11796</v>
      </c>
      <c r="L266" s="13">
        <v>2952.9</v>
      </c>
      <c r="M266" s="13">
        <v>2952.9</v>
      </c>
      <c r="N266" s="13">
        <v>2952.9</v>
      </c>
      <c r="O266" s="13">
        <v>0</v>
      </c>
    </row>
    <row r="267" spans="1:15" ht="12.75">
      <c r="A267" s="15"/>
      <c r="B267" s="36" t="s">
        <v>278</v>
      </c>
      <c r="C267" s="31"/>
      <c r="D267" s="31"/>
      <c r="E267" s="32"/>
      <c r="F267" s="16" t="s">
        <v>21</v>
      </c>
      <c r="G267" s="17">
        <v>5292</v>
      </c>
      <c r="H267" s="18">
        <v>0</v>
      </c>
      <c r="I267" s="18">
        <v>0</v>
      </c>
      <c r="J267" s="17">
        <v>5292</v>
      </c>
      <c r="K267" s="17">
        <v>21796</v>
      </c>
      <c r="L267" s="17">
        <v>5117.82</v>
      </c>
      <c r="M267" s="17">
        <v>5117.82</v>
      </c>
      <c r="N267" s="17">
        <v>5117.82</v>
      </c>
      <c r="O267" s="17">
        <v>0</v>
      </c>
    </row>
    <row r="268" spans="1:15" ht="12.75">
      <c r="A268" s="38" t="s">
        <v>187</v>
      </c>
      <c r="B268" s="31"/>
      <c r="C268" s="31"/>
      <c r="D268" s="31"/>
      <c r="E268" s="31"/>
      <c r="F268" s="32"/>
      <c r="G268" s="10">
        <v>400900</v>
      </c>
      <c r="H268" s="10">
        <v>201371.88</v>
      </c>
      <c r="I268" s="10">
        <v>56487.23</v>
      </c>
      <c r="J268" s="10">
        <v>545784.65</v>
      </c>
      <c r="K268" s="10">
        <v>484045.82</v>
      </c>
      <c r="L268" s="10">
        <v>477808.5</v>
      </c>
      <c r="M268" s="10">
        <v>477808.5</v>
      </c>
      <c r="N268" s="10">
        <v>171707.2</v>
      </c>
      <c r="O268" s="10">
        <v>0</v>
      </c>
    </row>
    <row r="269" spans="1:15" ht="15">
      <c r="A269" s="11"/>
      <c r="B269" s="35" t="s">
        <v>279</v>
      </c>
      <c r="C269" s="31"/>
      <c r="D269" s="31"/>
      <c r="E269" s="32"/>
      <c r="F269" s="12" t="s">
        <v>189</v>
      </c>
      <c r="G269" s="13">
        <v>20000</v>
      </c>
      <c r="H269" s="14">
        <v>0</v>
      </c>
      <c r="I269" s="14">
        <v>0</v>
      </c>
      <c r="J269" s="13">
        <v>20000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</row>
    <row r="270" spans="1:15" ht="30">
      <c r="A270" s="15"/>
      <c r="B270" s="36" t="s">
        <v>280</v>
      </c>
      <c r="C270" s="31"/>
      <c r="D270" s="31"/>
      <c r="E270" s="32"/>
      <c r="F270" s="16" t="s">
        <v>281</v>
      </c>
      <c r="G270" s="17">
        <v>25000</v>
      </c>
      <c r="H270" s="18">
        <v>0</v>
      </c>
      <c r="I270" s="18">
        <v>0</v>
      </c>
      <c r="J270" s="17">
        <v>25000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</row>
    <row r="271" spans="1:15" ht="12.75">
      <c r="A271" s="11"/>
      <c r="B271" s="35" t="s">
        <v>282</v>
      </c>
      <c r="C271" s="31"/>
      <c r="D271" s="31"/>
      <c r="E271" s="32"/>
      <c r="F271" s="12" t="s">
        <v>283</v>
      </c>
      <c r="G271" s="13">
        <v>8000</v>
      </c>
      <c r="H271" s="14">
        <v>0</v>
      </c>
      <c r="I271" s="14">
        <v>0</v>
      </c>
      <c r="J271" s="13">
        <v>8000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</row>
    <row r="272" spans="1:15" ht="15">
      <c r="A272" s="15"/>
      <c r="B272" s="36" t="s">
        <v>279</v>
      </c>
      <c r="C272" s="31"/>
      <c r="D272" s="31"/>
      <c r="E272" s="32"/>
      <c r="F272" s="16" t="s">
        <v>189</v>
      </c>
      <c r="G272" s="17">
        <v>2500</v>
      </c>
      <c r="H272" s="18">
        <v>28947.21</v>
      </c>
      <c r="I272" s="18">
        <v>87.47</v>
      </c>
      <c r="J272" s="17">
        <v>31359.74</v>
      </c>
      <c r="K272" s="17">
        <v>31359.74</v>
      </c>
      <c r="L272" s="17">
        <v>31359.74</v>
      </c>
      <c r="M272" s="17">
        <v>31359.74</v>
      </c>
      <c r="N272" s="17">
        <v>18494.79</v>
      </c>
      <c r="O272" s="17">
        <v>0</v>
      </c>
    </row>
    <row r="273" spans="1:15" ht="12.75">
      <c r="A273" s="11"/>
      <c r="B273" s="35" t="s">
        <v>284</v>
      </c>
      <c r="C273" s="31"/>
      <c r="D273" s="31"/>
      <c r="E273" s="32"/>
      <c r="F273" s="12" t="s">
        <v>285</v>
      </c>
      <c r="G273" s="13">
        <v>120000</v>
      </c>
      <c r="H273" s="14">
        <v>0</v>
      </c>
      <c r="I273" s="14">
        <v>0</v>
      </c>
      <c r="J273" s="13">
        <v>120000</v>
      </c>
      <c r="K273" s="13">
        <v>120000</v>
      </c>
      <c r="L273" s="13">
        <v>120000</v>
      </c>
      <c r="M273" s="13">
        <v>120000</v>
      </c>
      <c r="N273" s="13">
        <v>0</v>
      </c>
      <c r="O273" s="13">
        <v>0</v>
      </c>
    </row>
    <row r="274" spans="1:15" ht="30">
      <c r="A274" s="15"/>
      <c r="B274" s="36" t="s">
        <v>286</v>
      </c>
      <c r="C274" s="31"/>
      <c r="D274" s="31"/>
      <c r="E274" s="32"/>
      <c r="F274" s="16" t="s">
        <v>281</v>
      </c>
      <c r="G274" s="17">
        <v>3500</v>
      </c>
      <c r="H274" s="18">
        <v>95231.4</v>
      </c>
      <c r="I274" s="18">
        <v>513.44</v>
      </c>
      <c r="J274" s="17">
        <v>98217.96</v>
      </c>
      <c r="K274" s="17">
        <v>98217.96</v>
      </c>
      <c r="L274" s="17">
        <v>98217.96</v>
      </c>
      <c r="M274" s="17">
        <v>98217.96</v>
      </c>
      <c r="N274" s="17">
        <v>74514.64</v>
      </c>
      <c r="O274" s="17">
        <v>0</v>
      </c>
    </row>
    <row r="275" spans="1:15" ht="12.75">
      <c r="A275" s="11"/>
      <c r="B275" s="35" t="s">
        <v>287</v>
      </c>
      <c r="C275" s="31"/>
      <c r="D275" s="31"/>
      <c r="E275" s="32"/>
      <c r="F275" s="12" t="s">
        <v>283</v>
      </c>
      <c r="G275" s="13">
        <v>1700</v>
      </c>
      <c r="H275" s="14">
        <v>50028.74</v>
      </c>
      <c r="I275" s="14">
        <v>7077.81</v>
      </c>
      <c r="J275" s="13">
        <v>44650.93</v>
      </c>
      <c r="K275" s="13">
        <v>44650.93</v>
      </c>
      <c r="L275" s="13">
        <v>44650.93</v>
      </c>
      <c r="M275" s="13">
        <v>44650.93</v>
      </c>
      <c r="N275" s="13">
        <v>39885.59</v>
      </c>
      <c r="O275" s="13">
        <v>0</v>
      </c>
    </row>
    <row r="276" spans="1:15" ht="12.75">
      <c r="A276" s="15"/>
      <c r="B276" s="36" t="s">
        <v>288</v>
      </c>
      <c r="C276" s="31"/>
      <c r="D276" s="31"/>
      <c r="E276" s="32"/>
      <c r="F276" s="16" t="s">
        <v>289</v>
      </c>
      <c r="G276" s="17">
        <v>19900</v>
      </c>
      <c r="H276" s="18">
        <v>8361.6</v>
      </c>
      <c r="I276" s="18">
        <v>7646.95</v>
      </c>
      <c r="J276" s="17">
        <v>20614.65</v>
      </c>
      <c r="K276" s="17">
        <v>20614.65</v>
      </c>
      <c r="L276" s="17">
        <v>20614.65</v>
      </c>
      <c r="M276" s="17">
        <v>20614.65</v>
      </c>
      <c r="N276" s="17">
        <v>15816.89</v>
      </c>
      <c r="O276" s="17">
        <v>0</v>
      </c>
    </row>
    <row r="277" spans="1:15" ht="12.75">
      <c r="A277" s="11"/>
      <c r="B277" s="35" t="s">
        <v>290</v>
      </c>
      <c r="C277" s="31"/>
      <c r="D277" s="31"/>
      <c r="E277" s="32"/>
      <c r="F277" s="12" t="s">
        <v>291</v>
      </c>
      <c r="G277" s="13">
        <v>2500</v>
      </c>
      <c r="H277" s="14">
        <v>148.4</v>
      </c>
      <c r="I277" s="14">
        <v>661.56</v>
      </c>
      <c r="J277" s="13">
        <v>1986.84</v>
      </c>
      <c r="K277" s="13">
        <v>1986.84</v>
      </c>
      <c r="L277" s="13">
        <v>1986.84</v>
      </c>
      <c r="M277" s="13">
        <v>1986.84</v>
      </c>
      <c r="N277" s="13">
        <v>1986.84</v>
      </c>
      <c r="O277" s="13">
        <v>0</v>
      </c>
    </row>
    <row r="278" spans="1:15" ht="12.75">
      <c r="A278" s="15"/>
      <c r="B278" s="36" t="s">
        <v>292</v>
      </c>
      <c r="C278" s="31"/>
      <c r="D278" s="31"/>
      <c r="E278" s="32"/>
      <c r="F278" s="16" t="s">
        <v>293</v>
      </c>
      <c r="G278" s="17">
        <v>25000</v>
      </c>
      <c r="H278" s="18">
        <v>0</v>
      </c>
      <c r="I278" s="18">
        <v>25000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</row>
    <row r="279" spans="1:15" ht="12.75">
      <c r="A279" s="11"/>
      <c r="B279" s="35" t="s">
        <v>294</v>
      </c>
      <c r="C279" s="31"/>
      <c r="D279" s="31"/>
      <c r="E279" s="32"/>
      <c r="F279" s="12" t="s">
        <v>295</v>
      </c>
      <c r="G279" s="13">
        <v>11000</v>
      </c>
      <c r="H279" s="14">
        <v>0</v>
      </c>
      <c r="I279" s="14">
        <v>7500</v>
      </c>
      <c r="J279" s="13">
        <v>3500</v>
      </c>
      <c r="K279" s="13">
        <v>3500</v>
      </c>
      <c r="L279" s="13">
        <v>3500</v>
      </c>
      <c r="M279" s="13">
        <v>3500</v>
      </c>
      <c r="N279" s="13">
        <v>0</v>
      </c>
      <c r="O279" s="13">
        <v>0</v>
      </c>
    </row>
    <row r="280" spans="1:15" ht="12.75">
      <c r="A280" s="15"/>
      <c r="B280" s="36" t="s">
        <v>296</v>
      </c>
      <c r="C280" s="31"/>
      <c r="D280" s="31"/>
      <c r="E280" s="32"/>
      <c r="F280" s="16" t="s">
        <v>297</v>
      </c>
      <c r="G280" s="17">
        <v>2000</v>
      </c>
      <c r="H280" s="18">
        <v>0</v>
      </c>
      <c r="I280" s="18">
        <v>2000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</row>
    <row r="281" spans="1:15" ht="15">
      <c r="A281" s="11"/>
      <c r="B281" s="35" t="s">
        <v>298</v>
      </c>
      <c r="C281" s="31"/>
      <c r="D281" s="31"/>
      <c r="E281" s="32"/>
      <c r="F281" s="12" t="s">
        <v>299</v>
      </c>
      <c r="G281" s="13">
        <v>2500</v>
      </c>
      <c r="H281" s="14">
        <v>0</v>
      </c>
      <c r="I281" s="14">
        <v>2500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</row>
    <row r="282" spans="1:15" ht="22.5">
      <c r="A282" s="15"/>
      <c r="B282" s="36" t="s">
        <v>300</v>
      </c>
      <c r="C282" s="31"/>
      <c r="D282" s="31"/>
      <c r="E282" s="32"/>
      <c r="F282" s="16" t="s">
        <v>301</v>
      </c>
      <c r="G282" s="17">
        <v>1500</v>
      </c>
      <c r="H282" s="18">
        <v>0</v>
      </c>
      <c r="I282" s="18">
        <v>1500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</row>
    <row r="283" spans="1:15" ht="15">
      <c r="A283" s="11"/>
      <c r="B283" s="35" t="s">
        <v>302</v>
      </c>
      <c r="C283" s="31"/>
      <c r="D283" s="31"/>
      <c r="E283" s="32"/>
      <c r="F283" s="12" t="s">
        <v>303</v>
      </c>
      <c r="G283" s="13">
        <v>3500</v>
      </c>
      <c r="H283" s="14">
        <v>6616.36</v>
      </c>
      <c r="I283" s="14">
        <v>0</v>
      </c>
      <c r="J283" s="13">
        <v>10116.36</v>
      </c>
      <c r="K283" s="13">
        <v>10116.36</v>
      </c>
      <c r="L283" s="13">
        <v>10116.36</v>
      </c>
      <c r="M283" s="13">
        <v>10116.36</v>
      </c>
      <c r="N283" s="13">
        <v>10116.36</v>
      </c>
      <c r="O283" s="13">
        <v>0</v>
      </c>
    </row>
    <row r="284" spans="1:15" ht="15">
      <c r="A284" s="15"/>
      <c r="B284" s="36" t="s">
        <v>304</v>
      </c>
      <c r="C284" s="31"/>
      <c r="D284" s="31"/>
      <c r="E284" s="32"/>
      <c r="F284" s="16" t="s">
        <v>305</v>
      </c>
      <c r="G284" s="17">
        <v>3000</v>
      </c>
      <c r="H284" s="18">
        <v>1146.08</v>
      </c>
      <c r="I284" s="18">
        <v>2000</v>
      </c>
      <c r="J284" s="17">
        <v>2146.08</v>
      </c>
      <c r="K284" s="17">
        <v>1146.08</v>
      </c>
      <c r="L284" s="17">
        <v>1146.08</v>
      </c>
      <c r="M284" s="17">
        <v>1146.08</v>
      </c>
      <c r="N284" s="17">
        <v>0</v>
      </c>
      <c r="O284" s="17">
        <v>0</v>
      </c>
    </row>
    <row r="285" spans="1:15" ht="15">
      <c r="A285" s="11"/>
      <c r="B285" s="35" t="s">
        <v>306</v>
      </c>
      <c r="C285" s="31"/>
      <c r="D285" s="31"/>
      <c r="E285" s="32"/>
      <c r="F285" s="12" t="s">
        <v>307</v>
      </c>
      <c r="G285" s="13">
        <v>0</v>
      </c>
      <c r="H285" s="14">
        <v>200.01</v>
      </c>
      <c r="I285" s="14">
        <v>0</v>
      </c>
      <c r="J285" s="13">
        <v>200.01</v>
      </c>
      <c r="K285" s="13">
        <v>200.01</v>
      </c>
      <c r="L285" s="13">
        <v>200.01</v>
      </c>
      <c r="M285" s="13">
        <v>200.01</v>
      </c>
      <c r="N285" s="13">
        <v>200.01</v>
      </c>
      <c r="O285" s="13">
        <v>0</v>
      </c>
    </row>
    <row r="286" spans="1:15" ht="12.75">
      <c r="A286" s="15"/>
      <c r="B286" s="36" t="s">
        <v>308</v>
      </c>
      <c r="C286" s="31"/>
      <c r="D286" s="31"/>
      <c r="E286" s="32"/>
      <c r="F286" s="16" t="s">
        <v>309</v>
      </c>
      <c r="G286" s="17">
        <v>0</v>
      </c>
      <c r="H286" s="18">
        <v>486.23</v>
      </c>
      <c r="I286" s="18">
        <v>0</v>
      </c>
      <c r="J286" s="17">
        <v>486.23</v>
      </c>
      <c r="K286" s="17">
        <v>486.23</v>
      </c>
      <c r="L286" s="17">
        <v>486.23</v>
      </c>
      <c r="M286" s="17">
        <v>486.23</v>
      </c>
      <c r="N286" s="17">
        <v>486.23</v>
      </c>
      <c r="O286" s="17">
        <v>0</v>
      </c>
    </row>
    <row r="287" spans="1:15" ht="22.5">
      <c r="A287" s="11"/>
      <c r="B287" s="35" t="s">
        <v>310</v>
      </c>
      <c r="C287" s="31"/>
      <c r="D287" s="31"/>
      <c r="E287" s="32"/>
      <c r="F287" s="12" t="s">
        <v>311</v>
      </c>
      <c r="G287" s="13">
        <v>0</v>
      </c>
      <c r="H287" s="14">
        <v>10000</v>
      </c>
      <c r="I287" s="14">
        <v>0</v>
      </c>
      <c r="J287" s="13">
        <v>10000</v>
      </c>
      <c r="K287" s="13">
        <v>10000</v>
      </c>
      <c r="L287" s="13">
        <v>10000</v>
      </c>
      <c r="M287" s="13">
        <v>10000</v>
      </c>
      <c r="N287" s="13">
        <v>10000</v>
      </c>
      <c r="O287" s="13">
        <v>0</v>
      </c>
    </row>
    <row r="288" spans="1:15" ht="12.75">
      <c r="A288" s="15"/>
      <c r="B288" s="36" t="s">
        <v>312</v>
      </c>
      <c r="C288" s="31"/>
      <c r="D288" s="31"/>
      <c r="E288" s="32"/>
      <c r="F288" s="16" t="s">
        <v>313</v>
      </c>
      <c r="G288" s="17">
        <v>0</v>
      </c>
      <c r="H288" s="18">
        <v>89.01</v>
      </c>
      <c r="I288" s="18">
        <v>0</v>
      </c>
      <c r="J288" s="17">
        <v>89.01</v>
      </c>
      <c r="K288" s="17">
        <v>89.01</v>
      </c>
      <c r="L288" s="17">
        <v>89.01</v>
      </c>
      <c r="M288" s="17">
        <v>89.01</v>
      </c>
      <c r="N288" s="17">
        <v>89.01</v>
      </c>
      <c r="O288" s="17">
        <v>0</v>
      </c>
    </row>
    <row r="289" spans="1:15" ht="12.75">
      <c r="A289" s="11"/>
      <c r="B289" s="35" t="s">
        <v>314</v>
      </c>
      <c r="C289" s="31"/>
      <c r="D289" s="31"/>
      <c r="E289" s="32"/>
      <c r="F289" s="12" t="s">
        <v>315</v>
      </c>
      <c r="G289" s="13">
        <v>0</v>
      </c>
      <c r="H289" s="14">
        <v>116.84</v>
      </c>
      <c r="I289" s="14">
        <v>0</v>
      </c>
      <c r="J289" s="13">
        <v>116.84</v>
      </c>
      <c r="K289" s="13">
        <v>116.84</v>
      </c>
      <c r="L289" s="13">
        <v>116.84</v>
      </c>
      <c r="M289" s="13">
        <v>116.84</v>
      </c>
      <c r="N289" s="13">
        <v>116.84</v>
      </c>
      <c r="O289" s="13">
        <v>0</v>
      </c>
    </row>
    <row r="290" spans="1:15" ht="12.75">
      <c r="A290" s="15"/>
      <c r="B290" s="36" t="s">
        <v>318</v>
      </c>
      <c r="C290" s="31"/>
      <c r="D290" s="31"/>
      <c r="E290" s="32"/>
      <c r="F290" s="16" t="s">
        <v>291</v>
      </c>
      <c r="G290" s="17">
        <v>6600</v>
      </c>
      <c r="H290" s="18">
        <v>0</v>
      </c>
      <c r="I290" s="18">
        <v>0</v>
      </c>
      <c r="J290" s="17">
        <v>6600</v>
      </c>
      <c r="K290" s="17">
        <v>1767.3</v>
      </c>
      <c r="L290" s="17">
        <v>694.3</v>
      </c>
      <c r="M290" s="17">
        <v>694.3</v>
      </c>
      <c r="N290" s="17">
        <v>0</v>
      </c>
      <c r="O290" s="17">
        <v>0</v>
      </c>
    </row>
    <row r="291" spans="1:15" ht="15">
      <c r="A291" s="11"/>
      <c r="B291" s="35" t="s">
        <v>319</v>
      </c>
      <c r="C291" s="31"/>
      <c r="D291" s="31"/>
      <c r="E291" s="32"/>
      <c r="F291" s="12" t="s">
        <v>303</v>
      </c>
      <c r="G291" s="13">
        <v>15200</v>
      </c>
      <c r="H291" s="14">
        <v>0</v>
      </c>
      <c r="I291" s="14">
        <v>0</v>
      </c>
      <c r="J291" s="13">
        <v>15200</v>
      </c>
      <c r="K291" s="13">
        <v>12367.07</v>
      </c>
      <c r="L291" s="13">
        <v>7202.75</v>
      </c>
      <c r="M291" s="13">
        <v>7202.75</v>
      </c>
      <c r="N291" s="13">
        <v>0</v>
      </c>
      <c r="O291" s="13">
        <v>0</v>
      </c>
    </row>
    <row r="292" spans="1:15" ht="12.75">
      <c r="A292" s="15"/>
      <c r="B292" s="36" t="s">
        <v>320</v>
      </c>
      <c r="C292" s="31"/>
      <c r="D292" s="31"/>
      <c r="E292" s="32"/>
      <c r="F292" s="16" t="s">
        <v>285</v>
      </c>
      <c r="G292" s="17">
        <v>127500</v>
      </c>
      <c r="H292" s="18">
        <v>0</v>
      </c>
      <c r="I292" s="18">
        <v>0</v>
      </c>
      <c r="J292" s="17">
        <v>127500</v>
      </c>
      <c r="K292" s="17">
        <v>127426.8</v>
      </c>
      <c r="L292" s="17">
        <v>127426.8</v>
      </c>
      <c r="M292" s="17">
        <v>127426.8</v>
      </c>
      <c r="N292" s="17">
        <v>0</v>
      </c>
      <c r="O292" s="17">
        <v>0</v>
      </c>
    </row>
    <row r="293" spans="1:15" s="26" customFormat="1" ht="12.75">
      <c r="A293" s="49" t="s">
        <v>43</v>
      </c>
      <c r="B293" s="50"/>
      <c r="C293" s="50"/>
      <c r="D293" s="50"/>
      <c r="E293" s="50"/>
      <c r="F293" s="51"/>
      <c r="G293" s="25">
        <v>279379</v>
      </c>
      <c r="H293" s="25">
        <v>66806.26</v>
      </c>
      <c r="I293" s="25">
        <v>68473.85</v>
      </c>
      <c r="J293" s="25">
        <v>277711.41</v>
      </c>
      <c r="K293" s="25">
        <v>244145.28</v>
      </c>
      <c r="L293" s="25">
        <v>183034.79</v>
      </c>
      <c r="M293" s="25">
        <v>183034.79</v>
      </c>
      <c r="N293" s="25">
        <v>135192.36</v>
      </c>
      <c r="O293" s="25">
        <v>0</v>
      </c>
    </row>
    <row r="294" spans="1:15" s="26" customFormat="1" ht="12.75">
      <c r="A294" s="23"/>
      <c r="B294" s="42" t="s">
        <v>321</v>
      </c>
      <c r="C294" s="43"/>
      <c r="D294" s="43"/>
      <c r="E294" s="43"/>
      <c r="F294" s="24"/>
      <c r="G294" s="25"/>
      <c r="H294" s="25"/>
      <c r="I294" s="25"/>
      <c r="J294" s="25"/>
      <c r="K294" s="25"/>
      <c r="L294" s="25"/>
      <c r="M294" s="25"/>
      <c r="N294" s="25"/>
      <c r="O294" s="25"/>
    </row>
    <row r="295" spans="1:15" ht="12.75">
      <c r="A295" s="11"/>
      <c r="B295" s="35" t="s">
        <v>322</v>
      </c>
      <c r="C295" s="31"/>
      <c r="D295" s="31"/>
      <c r="E295" s="32"/>
      <c r="F295" s="12" t="s">
        <v>323</v>
      </c>
      <c r="G295" s="13">
        <v>17000</v>
      </c>
      <c r="H295" s="14">
        <v>763.38</v>
      </c>
      <c r="I295" s="14">
        <v>10517.85</v>
      </c>
      <c r="J295" s="13">
        <v>7245.53</v>
      </c>
      <c r="K295" s="13">
        <v>7245.53</v>
      </c>
      <c r="L295" s="13">
        <v>7245.53</v>
      </c>
      <c r="M295" s="13">
        <v>7245.53</v>
      </c>
      <c r="N295" s="13">
        <v>7245.53</v>
      </c>
      <c r="O295" s="13">
        <v>0</v>
      </c>
    </row>
    <row r="296" spans="1:15" ht="12.75">
      <c r="A296" s="15"/>
      <c r="B296" s="36" t="s">
        <v>324</v>
      </c>
      <c r="C296" s="31"/>
      <c r="D296" s="31"/>
      <c r="E296" s="32"/>
      <c r="F296" s="16" t="s">
        <v>325</v>
      </c>
      <c r="G296" s="17">
        <v>3000</v>
      </c>
      <c r="H296" s="18">
        <v>1878.04</v>
      </c>
      <c r="I296" s="18">
        <v>3000</v>
      </c>
      <c r="J296" s="17">
        <v>1878.04</v>
      </c>
      <c r="K296" s="17">
        <v>1878.04</v>
      </c>
      <c r="L296" s="17">
        <v>1878.04</v>
      </c>
      <c r="M296" s="17">
        <v>1878.04</v>
      </c>
      <c r="N296" s="17">
        <v>1878.04</v>
      </c>
      <c r="O296" s="17">
        <v>0</v>
      </c>
    </row>
    <row r="297" spans="1:15" ht="12.75">
      <c r="A297" s="11"/>
      <c r="B297" s="35" t="s">
        <v>326</v>
      </c>
      <c r="C297" s="31"/>
      <c r="D297" s="31"/>
      <c r="E297" s="32"/>
      <c r="F297" s="12" t="s">
        <v>327</v>
      </c>
      <c r="G297" s="13">
        <v>1000</v>
      </c>
      <c r="H297" s="14">
        <v>0</v>
      </c>
      <c r="I297" s="14">
        <v>1000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</row>
    <row r="298" spans="1:15" ht="15">
      <c r="A298" s="15"/>
      <c r="B298" s="52" t="s">
        <v>328</v>
      </c>
      <c r="C298" s="53"/>
      <c r="D298" s="53"/>
      <c r="E298" s="54"/>
      <c r="F298" s="16" t="s">
        <v>172</v>
      </c>
      <c r="G298" s="17">
        <v>9000</v>
      </c>
      <c r="H298" s="18">
        <v>11004.69</v>
      </c>
      <c r="I298" s="18">
        <v>6000</v>
      </c>
      <c r="J298" s="17">
        <v>14004.69</v>
      </c>
      <c r="K298" s="17">
        <v>14004.69</v>
      </c>
      <c r="L298" s="17">
        <v>14004.69</v>
      </c>
      <c r="M298" s="17">
        <v>14004.69</v>
      </c>
      <c r="N298" s="17">
        <v>14004.69</v>
      </c>
      <c r="O298" s="17">
        <v>0</v>
      </c>
    </row>
    <row r="299" spans="1:15" ht="12.75">
      <c r="A299" s="11"/>
      <c r="B299" s="35" t="s">
        <v>329</v>
      </c>
      <c r="C299" s="31"/>
      <c r="D299" s="31"/>
      <c r="E299" s="32"/>
      <c r="F299" s="12" t="s">
        <v>55</v>
      </c>
      <c r="G299" s="13">
        <v>3993</v>
      </c>
      <c r="H299" s="14">
        <v>0</v>
      </c>
      <c r="I299" s="14">
        <v>0</v>
      </c>
      <c r="J299" s="13">
        <v>3993</v>
      </c>
      <c r="K299" s="13">
        <v>15972</v>
      </c>
      <c r="L299" s="13">
        <v>4027.66</v>
      </c>
      <c r="M299" s="13">
        <v>4027.66</v>
      </c>
      <c r="N299" s="13">
        <v>2685.16</v>
      </c>
      <c r="O299" s="13">
        <v>0</v>
      </c>
    </row>
    <row r="300" spans="1:15" ht="15">
      <c r="A300" s="15"/>
      <c r="B300" s="36" t="s">
        <v>330</v>
      </c>
      <c r="C300" s="31"/>
      <c r="D300" s="31"/>
      <c r="E300" s="32"/>
      <c r="F300" s="16" t="s">
        <v>53</v>
      </c>
      <c r="G300" s="17">
        <v>1317</v>
      </c>
      <c r="H300" s="18">
        <v>0</v>
      </c>
      <c r="I300" s="18">
        <v>0</v>
      </c>
      <c r="J300" s="17">
        <v>1317</v>
      </c>
      <c r="K300" s="17">
        <v>5268</v>
      </c>
      <c r="L300" s="17">
        <v>1329.15</v>
      </c>
      <c r="M300" s="17">
        <v>1329.15</v>
      </c>
      <c r="N300" s="17">
        <v>886.11</v>
      </c>
      <c r="O300" s="17">
        <v>0</v>
      </c>
    </row>
    <row r="301" spans="1:15" ht="12.75">
      <c r="A301" s="15"/>
      <c r="B301" s="22"/>
      <c r="C301" s="44" t="s">
        <v>321</v>
      </c>
      <c r="D301" s="45"/>
      <c r="E301" s="46"/>
      <c r="F301" s="16"/>
      <c r="G301" s="17"/>
      <c r="H301" s="18"/>
      <c r="I301" s="18"/>
      <c r="J301" s="17"/>
      <c r="K301" s="17"/>
      <c r="L301" s="17"/>
      <c r="M301" s="17"/>
      <c r="N301" s="17"/>
      <c r="O301" s="17"/>
    </row>
    <row r="302" spans="1:15" ht="12.75">
      <c r="A302" s="15"/>
      <c r="B302" s="22"/>
      <c r="C302" s="44" t="s">
        <v>328</v>
      </c>
      <c r="D302" s="45"/>
      <c r="E302" s="46"/>
      <c r="F302" s="16"/>
      <c r="G302" s="17">
        <v>0</v>
      </c>
      <c r="H302" s="18">
        <v>101352</v>
      </c>
      <c r="I302" s="18">
        <v>0</v>
      </c>
      <c r="J302" s="17">
        <v>101352</v>
      </c>
      <c r="K302" s="17">
        <v>101351.96</v>
      </c>
      <c r="L302" s="17">
        <v>101351.96</v>
      </c>
      <c r="M302" s="17">
        <v>101351.96</v>
      </c>
      <c r="N302" s="17">
        <v>101351.96</v>
      </c>
      <c r="O302" s="17">
        <v>0</v>
      </c>
    </row>
    <row r="303" spans="1:15" ht="15">
      <c r="A303" s="11"/>
      <c r="B303" s="35" t="s">
        <v>331</v>
      </c>
      <c r="C303" s="31"/>
      <c r="D303" s="31"/>
      <c r="E303" s="32"/>
      <c r="F303" s="12" t="s">
        <v>332</v>
      </c>
      <c r="G303" s="13">
        <v>10000</v>
      </c>
      <c r="H303" s="14">
        <v>0</v>
      </c>
      <c r="I303" s="14">
        <v>0</v>
      </c>
      <c r="J303" s="13">
        <v>10000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</row>
    <row r="304" spans="1:15" ht="12.75">
      <c r="A304" s="11"/>
      <c r="B304" s="21"/>
      <c r="C304" s="44" t="s">
        <v>333</v>
      </c>
      <c r="D304" s="47"/>
      <c r="E304" s="48"/>
      <c r="F304" s="12"/>
      <c r="G304" s="17">
        <v>10000</v>
      </c>
      <c r="H304" s="18">
        <v>0</v>
      </c>
      <c r="I304" s="18">
        <v>0</v>
      </c>
      <c r="J304" s="17">
        <v>10000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</row>
    <row r="305" spans="1:15" ht="12.75">
      <c r="A305" s="15"/>
      <c r="B305" s="36" t="s">
        <v>335</v>
      </c>
      <c r="C305" s="31"/>
      <c r="D305" s="31"/>
      <c r="E305" s="32"/>
      <c r="F305" s="16" t="s">
        <v>55</v>
      </c>
      <c r="G305" s="17">
        <v>480</v>
      </c>
      <c r="H305" s="18">
        <v>0</v>
      </c>
      <c r="I305" s="18">
        <v>0</v>
      </c>
      <c r="J305" s="17">
        <v>480</v>
      </c>
      <c r="K305" s="17">
        <v>1920</v>
      </c>
      <c r="L305" s="17">
        <v>599.84</v>
      </c>
      <c r="M305" s="17">
        <v>599.84</v>
      </c>
      <c r="N305" s="17">
        <v>399.9</v>
      </c>
      <c r="O305" s="17">
        <v>0</v>
      </c>
    </row>
    <row r="306" spans="1:15" ht="15">
      <c r="A306" s="11"/>
      <c r="B306" s="35" t="s">
        <v>336</v>
      </c>
      <c r="C306" s="31"/>
      <c r="D306" s="31"/>
      <c r="E306" s="32"/>
      <c r="F306" s="12" t="s">
        <v>53</v>
      </c>
      <c r="G306" s="13">
        <v>159</v>
      </c>
      <c r="H306" s="14">
        <v>0</v>
      </c>
      <c r="I306" s="14">
        <v>0</v>
      </c>
      <c r="J306" s="13">
        <v>159</v>
      </c>
      <c r="K306" s="13">
        <v>636</v>
      </c>
      <c r="L306" s="13">
        <v>197.95</v>
      </c>
      <c r="M306" s="13">
        <v>197.95</v>
      </c>
      <c r="N306" s="13">
        <v>131.97</v>
      </c>
      <c r="O306" s="13">
        <v>0</v>
      </c>
    </row>
    <row r="307" spans="1:15" ht="15">
      <c r="A307" s="15"/>
      <c r="B307" s="36" t="s">
        <v>337</v>
      </c>
      <c r="C307" s="31"/>
      <c r="D307" s="31"/>
      <c r="E307" s="32"/>
      <c r="F307" s="16" t="s">
        <v>53</v>
      </c>
      <c r="G307" s="17">
        <v>276</v>
      </c>
      <c r="H307" s="18">
        <v>0</v>
      </c>
      <c r="I307" s="18">
        <v>0</v>
      </c>
      <c r="J307" s="17">
        <v>276</v>
      </c>
      <c r="K307" s="17">
        <v>1104</v>
      </c>
      <c r="L307" s="17">
        <v>192</v>
      </c>
      <c r="M307" s="17">
        <v>192</v>
      </c>
      <c r="N307" s="17">
        <v>128</v>
      </c>
      <c r="O307" s="17">
        <v>0</v>
      </c>
    </row>
    <row r="308" spans="1:15" ht="12.75">
      <c r="A308" s="11"/>
      <c r="B308" s="35" t="s">
        <v>338</v>
      </c>
      <c r="C308" s="31"/>
      <c r="D308" s="31"/>
      <c r="E308" s="32"/>
      <c r="F308" s="12" t="s">
        <v>55</v>
      </c>
      <c r="G308" s="13">
        <v>834</v>
      </c>
      <c r="H308" s="14">
        <v>0</v>
      </c>
      <c r="I308" s="14">
        <v>0</v>
      </c>
      <c r="J308" s="13">
        <v>834</v>
      </c>
      <c r="K308" s="13">
        <v>3336</v>
      </c>
      <c r="L308" s="13">
        <v>581.8</v>
      </c>
      <c r="M308" s="13">
        <v>581.8</v>
      </c>
      <c r="N308" s="13">
        <v>387.88</v>
      </c>
      <c r="O308" s="13">
        <v>0</v>
      </c>
    </row>
    <row r="309" spans="1:15" ht="15">
      <c r="A309" s="15"/>
      <c r="B309" s="36" t="s">
        <v>339</v>
      </c>
      <c r="C309" s="31"/>
      <c r="D309" s="31"/>
      <c r="E309" s="32"/>
      <c r="F309" s="16" t="s">
        <v>53</v>
      </c>
      <c r="G309" s="17">
        <v>771</v>
      </c>
      <c r="H309" s="18">
        <v>0</v>
      </c>
      <c r="I309" s="18">
        <v>0</v>
      </c>
      <c r="J309" s="17">
        <v>771</v>
      </c>
      <c r="K309" s="17">
        <v>3084</v>
      </c>
      <c r="L309" s="17">
        <v>773.06</v>
      </c>
      <c r="M309" s="17">
        <v>773.06</v>
      </c>
      <c r="N309" s="17">
        <v>515.38</v>
      </c>
      <c r="O309" s="17">
        <v>0</v>
      </c>
    </row>
    <row r="310" spans="1:15" ht="12.75">
      <c r="A310" s="11"/>
      <c r="B310" s="35" t="s">
        <v>340</v>
      </c>
      <c r="C310" s="31"/>
      <c r="D310" s="31"/>
      <c r="E310" s="32"/>
      <c r="F310" s="12" t="s">
        <v>55</v>
      </c>
      <c r="G310" s="13">
        <v>2340</v>
      </c>
      <c r="H310" s="14">
        <v>0</v>
      </c>
      <c r="I310" s="14">
        <v>0</v>
      </c>
      <c r="J310" s="13">
        <v>2340</v>
      </c>
      <c r="K310" s="13">
        <v>9360</v>
      </c>
      <c r="L310" s="13">
        <v>2342.59</v>
      </c>
      <c r="M310" s="13">
        <v>2342.59</v>
      </c>
      <c r="N310" s="13">
        <v>1561.75</v>
      </c>
      <c r="O310" s="13">
        <v>0</v>
      </c>
    </row>
    <row r="311" spans="1:15" ht="12.75">
      <c r="A311" s="11"/>
      <c r="B311" s="55" t="s">
        <v>341</v>
      </c>
      <c r="C311" s="56"/>
      <c r="D311" s="56"/>
      <c r="E311" s="57"/>
      <c r="F311" s="12"/>
      <c r="G311" s="13">
        <v>0</v>
      </c>
      <c r="H311" s="14">
        <v>39951</v>
      </c>
      <c r="I311" s="14">
        <v>0.99</v>
      </c>
      <c r="J311" s="13">
        <v>39950.01</v>
      </c>
      <c r="K311" s="13">
        <v>39950.01</v>
      </c>
      <c r="L311" s="13">
        <v>39950.01</v>
      </c>
      <c r="M311" s="13">
        <v>39950.01</v>
      </c>
      <c r="N311" s="13">
        <v>39950.01</v>
      </c>
      <c r="O311" s="13">
        <v>0</v>
      </c>
    </row>
    <row r="312" spans="1:15" ht="12.75">
      <c r="A312" s="11"/>
      <c r="B312" s="55" t="s">
        <v>343</v>
      </c>
      <c r="C312" s="56"/>
      <c r="D312" s="56"/>
      <c r="E312" s="57"/>
      <c r="F312" s="12"/>
      <c r="G312" s="17">
        <v>5279</v>
      </c>
      <c r="H312" s="18">
        <v>0</v>
      </c>
      <c r="I312" s="18">
        <v>0</v>
      </c>
      <c r="J312" s="17">
        <v>5279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</row>
    <row r="313" spans="1:15" ht="15">
      <c r="A313" s="15"/>
      <c r="B313" s="36" t="s">
        <v>344</v>
      </c>
      <c r="C313" s="31"/>
      <c r="D313" s="31"/>
      <c r="E313" s="32"/>
      <c r="F313" s="16" t="s">
        <v>53</v>
      </c>
      <c r="G313" s="17">
        <v>276</v>
      </c>
      <c r="H313" s="18">
        <v>0</v>
      </c>
      <c r="I313" s="18">
        <v>0</v>
      </c>
      <c r="J313" s="17">
        <v>276</v>
      </c>
      <c r="K313" s="17">
        <v>1104</v>
      </c>
      <c r="L313" s="17">
        <v>276.95</v>
      </c>
      <c r="M313" s="17">
        <v>276.95</v>
      </c>
      <c r="N313" s="17">
        <v>184.63</v>
      </c>
      <c r="O313" s="17">
        <v>0</v>
      </c>
    </row>
    <row r="314" spans="1:15" ht="12.75">
      <c r="A314" s="11"/>
      <c r="B314" s="35" t="s">
        <v>345</v>
      </c>
      <c r="C314" s="31"/>
      <c r="D314" s="31"/>
      <c r="E314" s="32"/>
      <c r="F314" s="12" t="s">
        <v>55</v>
      </c>
      <c r="G314" s="13">
        <v>834</v>
      </c>
      <c r="H314" s="14">
        <v>0</v>
      </c>
      <c r="I314" s="14">
        <v>0</v>
      </c>
      <c r="J314" s="13">
        <v>834</v>
      </c>
      <c r="K314" s="13">
        <v>3336</v>
      </c>
      <c r="L314" s="13">
        <v>839.23</v>
      </c>
      <c r="M314" s="13">
        <v>839.23</v>
      </c>
      <c r="N314" s="13">
        <v>559.49</v>
      </c>
      <c r="O314" s="13">
        <v>0</v>
      </c>
    </row>
    <row r="315" spans="1:15" ht="12.75">
      <c r="A315" s="15"/>
      <c r="B315" s="36" t="s">
        <v>346</v>
      </c>
      <c r="C315" s="31"/>
      <c r="D315" s="31"/>
      <c r="E315" s="32"/>
      <c r="F315" s="16" t="s">
        <v>347</v>
      </c>
      <c r="G315" s="17">
        <v>34800</v>
      </c>
      <c r="H315" s="18">
        <v>0</v>
      </c>
      <c r="I315" s="18">
        <v>2405</v>
      </c>
      <c r="J315" s="17">
        <v>32395</v>
      </c>
      <c r="K315" s="17">
        <v>32395</v>
      </c>
      <c r="L315" s="17">
        <v>32395</v>
      </c>
      <c r="M315" s="17">
        <v>32395</v>
      </c>
      <c r="N315" s="17">
        <v>22187</v>
      </c>
      <c r="O315" s="17">
        <v>0</v>
      </c>
    </row>
    <row r="316" spans="1:15" ht="15">
      <c r="A316" s="11"/>
      <c r="B316" s="35" t="s">
        <v>348</v>
      </c>
      <c r="C316" s="31"/>
      <c r="D316" s="31"/>
      <c r="E316" s="32"/>
      <c r="F316" s="12" t="s">
        <v>349</v>
      </c>
      <c r="G316" s="13">
        <v>33495</v>
      </c>
      <c r="H316" s="14">
        <v>0</v>
      </c>
      <c r="I316" s="14">
        <v>5481</v>
      </c>
      <c r="J316" s="13">
        <v>28014</v>
      </c>
      <c r="K316" s="13">
        <v>28014</v>
      </c>
      <c r="L316" s="13">
        <v>28014</v>
      </c>
      <c r="M316" s="13">
        <v>28014</v>
      </c>
      <c r="N316" s="13">
        <v>19082</v>
      </c>
      <c r="O316" s="13">
        <v>0</v>
      </c>
    </row>
    <row r="317" spans="1:15" ht="15">
      <c r="A317" s="15"/>
      <c r="B317" s="36" t="s">
        <v>350</v>
      </c>
      <c r="C317" s="31"/>
      <c r="D317" s="31"/>
      <c r="E317" s="32"/>
      <c r="F317" s="16" t="s">
        <v>53</v>
      </c>
      <c r="G317" s="17">
        <v>276</v>
      </c>
      <c r="H317" s="18">
        <v>0</v>
      </c>
      <c r="I317" s="18">
        <v>0</v>
      </c>
      <c r="J317" s="17">
        <v>276</v>
      </c>
      <c r="K317" s="17">
        <v>1104</v>
      </c>
      <c r="L317" s="17">
        <v>192</v>
      </c>
      <c r="M317" s="17">
        <v>192</v>
      </c>
      <c r="N317" s="17">
        <v>128</v>
      </c>
      <c r="O317" s="17">
        <v>0</v>
      </c>
    </row>
    <row r="318" spans="1:15" ht="12.75">
      <c r="A318" s="11"/>
      <c r="B318" s="35" t="s">
        <v>351</v>
      </c>
      <c r="C318" s="31"/>
      <c r="D318" s="31"/>
      <c r="E318" s="32"/>
      <c r="F318" s="12" t="s">
        <v>55</v>
      </c>
      <c r="G318" s="13">
        <v>834</v>
      </c>
      <c r="H318" s="14">
        <v>0</v>
      </c>
      <c r="I318" s="14">
        <v>0</v>
      </c>
      <c r="J318" s="13">
        <v>834</v>
      </c>
      <c r="K318" s="13">
        <v>3336</v>
      </c>
      <c r="L318" s="13">
        <v>581.8</v>
      </c>
      <c r="M318" s="13">
        <v>581.8</v>
      </c>
      <c r="N318" s="13">
        <v>387.88</v>
      </c>
      <c r="O318" s="13">
        <v>0</v>
      </c>
    </row>
    <row r="319" spans="1:15" ht="12.75">
      <c r="A319" s="11"/>
      <c r="B319" s="58" t="s">
        <v>346</v>
      </c>
      <c r="C319" s="59"/>
      <c r="D319" s="59"/>
      <c r="E319" s="60"/>
      <c r="F319" s="12"/>
      <c r="G319" s="13"/>
      <c r="H319" s="14"/>
      <c r="I319" s="14"/>
      <c r="J319" s="13"/>
      <c r="K319" s="13"/>
      <c r="L319" s="13"/>
      <c r="M319" s="13"/>
      <c r="N319" s="13"/>
      <c r="O319" s="13"/>
    </row>
    <row r="320" spans="1:15" ht="15">
      <c r="A320" s="15"/>
      <c r="B320" s="36" t="s">
        <v>352</v>
      </c>
      <c r="C320" s="31"/>
      <c r="D320" s="31"/>
      <c r="E320" s="32"/>
      <c r="F320" s="16" t="s">
        <v>353</v>
      </c>
      <c r="G320" s="17">
        <v>10455</v>
      </c>
      <c r="H320" s="18">
        <v>0</v>
      </c>
      <c r="I320" s="18">
        <v>0</v>
      </c>
      <c r="J320" s="17">
        <v>10455</v>
      </c>
      <c r="K320" s="17">
        <v>10455</v>
      </c>
      <c r="L320" s="17">
        <v>10455</v>
      </c>
      <c r="M320" s="17">
        <v>10455</v>
      </c>
      <c r="N320" s="17">
        <v>10455</v>
      </c>
      <c r="O320" s="17">
        <v>0</v>
      </c>
    </row>
    <row r="321" spans="1:15" ht="22.5">
      <c r="A321" s="11"/>
      <c r="B321" s="35" t="s">
        <v>354</v>
      </c>
      <c r="C321" s="31"/>
      <c r="D321" s="31"/>
      <c r="E321" s="32"/>
      <c r="F321" s="12" t="s">
        <v>355</v>
      </c>
      <c r="G321" s="13">
        <v>5600</v>
      </c>
      <c r="H321" s="14">
        <v>0</v>
      </c>
      <c r="I321" s="14">
        <v>0</v>
      </c>
      <c r="J321" s="13">
        <v>5600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</row>
    <row r="322" spans="1:15" ht="22.5">
      <c r="A322" s="15"/>
      <c r="B322" s="36" t="s">
        <v>356</v>
      </c>
      <c r="C322" s="31"/>
      <c r="D322" s="31"/>
      <c r="E322" s="32"/>
      <c r="F322" s="16" t="s">
        <v>357</v>
      </c>
      <c r="G322" s="17">
        <v>15000</v>
      </c>
      <c r="H322" s="18">
        <v>0</v>
      </c>
      <c r="I322" s="18">
        <v>0</v>
      </c>
      <c r="J322" s="17">
        <v>15000</v>
      </c>
      <c r="K322" s="17">
        <v>11445.15</v>
      </c>
      <c r="L322" s="17">
        <v>5877.15</v>
      </c>
      <c r="M322" s="17">
        <v>5877.15</v>
      </c>
      <c r="N322" s="17">
        <v>0</v>
      </c>
      <c r="O322" s="17">
        <v>0</v>
      </c>
    </row>
    <row r="323" spans="1:15" ht="12.75">
      <c r="A323" s="11"/>
      <c r="B323" s="35" t="s">
        <v>358</v>
      </c>
      <c r="C323" s="31"/>
      <c r="D323" s="31"/>
      <c r="E323" s="32"/>
      <c r="F323" s="12" t="s">
        <v>359</v>
      </c>
      <c r="G323" s="13">
        <v>0</v>
      </c>
      <c r="H323" s="14">
        <v>31848</v>
      </c>
      <c r="I323" s="14">
        <v>0</v>
      </c>
      <c r="J323" s="13">
        <v>31848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</row>
    <row r="324" spans="1:15" ht="12.75">
      <c r="A324" s="15"/>
      <c r="B324" s="36" t="s">
        <v>360</v>
      </c>
      <c r="C324" s="31"/>
      <c r="D324" s="31"/>
      <c r="E324" s="32"/>
      <c r="F324" s="16" t="s">
        <v>361</v>
      </c>
      <c r="G324" s="17">
        <v>8200</v>
      </c>
      <c r="H324" s="18">
        <v>0</v>
      </c>
      <c r="I324" s="18">
        <v>0</v>
      </c>
      <c r="J324" s="17">
        <v>8200</v>
      </c>
      <c r="K324" s="17">
        <v>4489</v>
      </c>
      <c r="L324" s="17">
        <v>4489</v>
      </c>
      <c r="M324" s="17">
        <v>4489</v>
      </c>
      <c r="N324" s="17">
        <v>4489</v>
      </c>
      <c r="O324" s="17">
        <v>0</v>
      </c>
    </row>
    <row r="325" spans="1:15" ht="15">
      <c r="A325" s="11"/>
      <c r="B325" s="35" t="s">
        <v>362</v>
      </c>
      <c r="C325" s="31"/>
      <c r="D325" s="31"/>
      <c r="E325" s="32"/>
      <c r="F325" s="12" t="s">
        <v>53</v>
      </c>
      <c r="G325" s="13">
        <v>585</v>
      </c>
      <c r="H325" s="14">
        <v>0</v>
      </c>
      <c r="I325" s="14">
        <v>0</v>
      </c>
      <c r="J325" s="13">
        <v>585</v>
      </c>
      <c r="K325" s="13">
        <v>2340</v>
      </c>
      <c r="L325" s="13">
        <v>579.28</v>
      </c>
      <c r="M325" s="13">
        <v>579.28</v>
      </c>
      <c r="N325" s="13">
        <v>386.2</v>
      </c>
      <c r="O325" s="13">
        <v>0</v>
      </c>
    </row>
    <row r="326" spans="1:15" ht="12.75">
      <c r="A326" s="15"/>
      <c r="B326" s="36" t="s">
        <v>363</v>
      </c>
      <c r="C326" s="31"/>
      <c r="D326" s="31"/>
      <c r="E326" s="32"/>
      <c r="F326" s="16" t="s">
        <v>55</v>
      </c>
      <c r="G326" s="17">
        <v>1773</v>
      </c>
      <c r="H326" s="18">
        <v>0</v>
      </c>
      <c r="I326" s="18">
        <v>0</v>
      </c>
      <c r="J326" s="17">
        <v>1773</v>
      </c>
      <c r="K326" s="17">
        <v>7092</v>
      </c>
      <c r="L326" s="17">
        <v>1755.41</v>
      </c>
      <c r="M326" s="17">
        <v>1755.41</v>
      </c>
      <c r="N326" s="17">
        <v>1170.29</v>
      </c>
      <c r="O326" s="17">
        <v>0</v>
      </c>
    </row>
    <row r="327" spans="1:15" ht="12.75">
      <c r="A327" s="11"/>
      <c r="B327" s="35" t="s">
        <v>364</v>
      </c>
      <c r="C327" s="31"/>
      <c r="D327" s="31"/>
      <c r="E327" s="32"/>
      <c r="F327" s="12" t="s">
        <v>55</v>
      </c>
      <c r="G327" s="13">
        <v>1131</v>
      </c>
      <c r="H327" s="14">
        <v>0</v>
      </c>
      <c r="I327" s="14">
        <v>0</v>
      </c>
      <c r="J327" s="13">
        <v>1131</v>
      </c>
      <c r="K327" s="13">
        <v>4524</v>
      </c>
      <c r="L327" s="13">
        <v>1142.57</v>
      </c>
      <c r="M327" s="13">
        <v>1142.57</v>
      </c>
      <c r="N327" s="13">
        <v>765.19</v>
      </c>
      <c r="O327" s="13">
        <v>0</v>
      </c>
    </row>
    <row r="328" spans="1:15" ht="15">
      <c r="A328" s="15"/>
      <c r="B328" s="36" t="s">
        <v>365</v>
      </c>
      <c r="C328" s="31"/>
      <c r="D328" s="31"/>
      <c r="E328" s="32"/>
      <c r="F328" s="16" t="s">
        <v>53</v>
      </c>
      <c r="G328" s="17">
        <v>372</v>
      </c>
      <c r="H328" s="18">
        <v>0</v>
      </c>
      <c r="I328" s="18">
        <v>0</v>
      </c>
      <c r="J328" s="17">
        <v>372</v>
      </c>
      <c r="K328" s="17">
        <v>1488</v>
      </c>
      <c r="L328" s="17">
        <v>377.05</v>
      </c>
      <c r="M328" s="17">
        <v>377.05</v>
      </c>
      <c r="N328" s="17">
        <v>252.51</v>
      </c>
      <c r="O328" s="17">
        <v>0</v>
      </c>
    </row>
    <row r="329" spans="1:15" ht="12.75">
      <c r="A329" s="11"/>
      <c r="B329" s="35" t="s">
        <v>366</v>
      </c>
      <c r="C329" s="31"/>
      <c r="D329" s="31"/>
      <c r="E329" s="32"/>
      <c r="F329" s="12" t="s">
        <v>367</v>
      </c>
      <c r="G329" s="13">
        <v>11865</v>
      </c>
      <c r="H329" s="14">
        <v>0</v>
      </c>
      <c r="I329" s="14">
        <v>0</v>
      </c>
      <c r="J329" s="13">
        <v>11865</v>
      </c>
      <c r="K329" s="13">
        <v>5801.01</v>
      </c>
      <c r="L329" s="13">
        <v>5801.01</v>
      </c>
      <c r="M329" s="13">
        <v>5801.01</v>
      </c>
      <c r="N329" s="13">
        <v>5801.01</v>
      </c>
      <c r="O329" s="13">
        <v>0</v>
      </c>
    </row>
    <row r="330" spans="1:15" ht="12.75">
      <c r="A330" s="15"/>
      <c r="B330" s="36" t="s">
        <v>368</v>
      </c>
      <c r="C330" s="31"/>
      <c r="D330" s="31"/>
      <c r="E330" s="32"/>
      <c r="F330" s="16" t="s">
        <v>369</v>
      </c>
      <c r="G330" s="17">
        <v>4950</v>
      </c>
      <c r="H330" s="18">
        <v>0</v>
      </c>
      <c r="I330" s="18">
        <v>0</v>
      </c>
      <c r="J330" s="17">
        <v>4950</v>
      </c>
      <c r="K330" s="17">
        <v>2916.71</v>
      </c>
      <c r="L330" s="17">
        <v>2916.71</v>
      </c>
      <c r="M330" s="17">
        <v>2916.71</v>
      </c>
      <c r="N330" s="17">
        <v>2916.71</v>
      </c>
      <c r="O330" s="17">
        <v>0</v>
      </c>
    </row>
    <row r="331" spans="1:15" ht="12.75">
      <c r="A331" s="11"/>
      <c r="B331" s="35" t="s">
        <v>370</v>
      </c>
      <c r="C331" s="31"/>
      <c r="D331" s="31"/>
      <c r="E331" s="32"/>
      <c r="F331" s="12" t="s">
        <v>55</v>
      </c>
      <c r="G331" s="13">
        <v>834</v>
      </c>
      <c r="H331" s="14">
        <v>0</v>
      </c>
      <c r="I331" s="14">
        <v>0</v>
      </c>
      <c r="J331" s="13">
        <v>834</v>
      </c>
      <c r="K331" s="13">
        <v>3336</v>
      </c>
      <c r="L331" s="13">
        <v>581.8</v>
      </c>
      <c r="M331" s="13">
        <v>581.8</v>
      </c>
      <c r="N331" s="13">
        <v>387.88</v>
      </c>
      <c r="O331" s="13">
        <v>0</v>
      </c>
    </row>
    <row r="332" spans="1:15" ht="15">
      <c r="A332" s="15"/>
      <c r="B332" s="36" t="s">
        <v>371</v>
      </c>
      <c r="C332" s="31"/>
      <c r="D332" s="31"/>
      <c r="E332" s="32"/>
      <c r="F332" s="16" t="s">
        <v>53</v>
      </c>
      <c r="G332" s="17">
        <v>276</v>
      </c>
      <c r="H332" s="18">
        <v>0</v>
      </c>
      <c r="I332" s="18">
        <v>0</v>
      </c>
      <c r="J332" s="17">
        <v>276</v>
      </c>
      <c r="K332" s="17">
        <v>1104</v>
      </c>
      <c r="L332" s="17">
        <v>192</v>
      </c>
      <c r="M332" s="17">
        <v>192</v>
      </c>
      <c r="N332" s="17">
        <v>128</v>
      </c>
      <c r="O332" s="17">
        <v>0</v>
      </c>
    </row>
    <row r="333" spans="1:15" ht="30">
      <c r="A333" s="11"/>
      <c r="B333" s="35" t="s">
        <v>372</v>
      </c>
      <c r="C333" s="31"/>
      <c r="D333" s="31"/>
      <c r="E333" s="32"/>
      <c r="F333" s="12" t="s">
        <v>373</v>
      </c>
      <c r="G333" s="13">
        <v>15000</v>
      </c>
      <c r="H333" s="14">
        <v>8526.4</v>
      </c>
      <c r="I333" s="14">
        <v>5000</v>
      </c>
      <c r="J333" s="13">
        <v>18526.4</v>
      </c>
      <c r="K333" s="13">
        <v>13526.4</v>
      </c>
      <c r="L333" s="13">
        <v>13526.4</v>
      </c>
      <c r="M333" s="13">
        <v>13526.4</v>
      </c>
      <c r="N333" s="13">
        <v>13526.4</v>
      </c>
      <c r="O333" s="13">
        <v>0</v>
      </c>
    </row>
    <row r="334" spans="1:15" ht="22.5">
      <c r="A334" s="15"/>
      <c r="B334" s="36" t="s">
        <v>374</v>
      </c>
      <c r="C334" s="31"/>
      <c r="D334" s="31"/>
      <c r="E334" s="32"/>
      <c r="F334" s="16" t="s">
        <v>357</v>
      </c>
      <c r="G334" s="17">
        <v>2250</v>
      </c>
      <c r="H334" s="18">
        <v>7735.2</v>
      </c>
      <c r="I334" s="18">
        <v>750</v>
      </c>
      <c r="J334" s="17">
        <v>9235.2</v>
      </c>
      <c r="K334" s="17">
        <v>9235.2</v>
      </c>
      <c r="L334" s="17">
        <v>9235.2</v>
      </c>
      <c r="M334" s="17">
        <v>9235.2</v>
      </c>
      <c r="N334" s="17">
        <v>9235.2</v>
      </c>
      <c r="O334" s="17">
        <v>0</v>
      </c>
    </row>
    <row r="335" spans="1:15" ht="12.75">
      <c r="A335" s="11"/>
      <c r="B335" s="35" t="s">
        <v>375</v>
      </c>
      <c r="C335" s="31"/>
      <c r="D335" s="31"/>
      <c r="E335" s="32"/>
      <c r="F335" s="12" t="s">
        <v>376</v>
      </c>
      <c r="G335" s="13">
        <v>3000</v>
      </c>
      <c r="H335" s="14">
        <v>0</v>
      </c>
      <c r="I335" s="14">
        <v>1000</v>
      </c>
      <c r="J335" s="13">
        <v>2000</v>
      </c>
      <c r="K335" s="13">
        <v>1000</v>
      </c>
      <c r="L335" s="13">
        <v>1000</v>
      </c>
      <c r="M335" s="13">
        <v>1000</v>
      </c>
      <c r="N335" s="13">
        <v>0</v>
      </c>
      <c r="O335" s="13">
        <v>0</v>
      </c>
    </row>
    <row r="336" spans="1:15" ht="12.75">
      <c r="A336" s="15"/>
      <c r="B336" s="36" t="s">
        <v>377</v>
      </c>
      <c r="C336" s="31"/>
      <c r="D336" s="31"/>
      <c r="E336" s="32"/>
      <c r="F336" s="16" t="s">
        <v>92</v>
      </c>
      <c r="G336" s="17">
        <v>48000</v>
      </c>
      <c r="H336" s="18">
        <v>4929.55</v>
      </c>
      <c r="I336" s="18">
        <v>16000</v>
      </c>
      <c r="J336" s="17">
        <v>36929.55</v>
      </c>
      <c r="K336" s="17">
        <v>20929.55</v>
      </c>
      <c r="L336" s="17">
        <v>20929.55</v>
      </c>
      <c r="M336" s="17">
        <v>20929.55</v>
      </c>
      <c r="N336" s="17">
        <v>4929.55</v>
      </c>
      <c r="O336" s="17">
        <v>0</v>
      </c>
    </row>
    <row r="337" spans="1:15" ht="12.75">
      <c r="A337" s="11"/>
      <c r="B337" s="35" t="s">
        <v>378</v>
      </c>
      <c r="C337" s="31"/>
      <c r="D337" s="31"/>
      <c r="E337" s="32"/>
      <c r="F337" s="12" t="s">
        <v>379</v>
      </c>
      <c r="G337" s="13">
        <v>9000</v>
      </c>
      <c r="H337" s="14">
        <v>0</v>
      </c>
      <c r="I337" s="14">
        <v>2573</v>
      </c>
      <c r="J337" s="13">
        <v>6427</v>
      </c>
      <c r="K337" s="13">
        <v>3427</v>
      </c>
      <c r="L337" s="13">
        <v>3427</v>
      </c>
      <c r="M337" s="13">
        <v>3427</v>
      </c>
      <c r="N337" s="13">
        <v>3427</v>
      </c>
      <c r="O337" s="13">
        <v>0</v>
      </c>
    </row>
    <row r="338" spans="1:15" ht="12.75">
      <c r="A338" s="15"/>
      <c r="B338" s="36" t="s">
        <v>380</v>
      </c>
      <c r="C338" s="31"/>
      <c r="D338" s="31"/>
      <c r="E338" s="32"/>
      <c r="F338" s="16" t="s">
        <v>47</v>
      </c>
      <c r="G338" s="17">
        <v>9000</v>
      </c>
      <c r="H338" s="18">
        <v>0</v>
      </c>
      <c r="I338" s="18">
        <v>5453</v>
      </c>
      <c r="J338" s="17">
        <v>3547</v>
      </c>
      <c r="K338" s="17">
        <v>3000</v>
      </c>
      <c r="L338" s="17">
        <v>3000</v>
      </c>
      <c r="M338" s="17">
        <v>3000</v>
      </c>
      <c r="N338" s="17">
        <v>3000</v>
      </c>
      <c r="O338" s="17">
        <v>0</v>
      </c>
    </row>
    <row r="339" spans="1:15" ht="12.75">
      <c r="A339" s="11"/>
      <c r="B339" s="35" t="s">
        <v>381</v>
      </c>
      <c r="C339" s="31"/>
      <c r="D339" s="31"/>
      <c r="E339" s="32"/>
      <c r="F339" s="12" t="s">
        <v>361</v>
      </c>
      <c r="G339" s="13">
        <v>10500</v>
      </c>
      <c r="H339" s="14">
        <v>121</v>
      </c>
      <c r="I339" s="14">
        <v>9294</v>
      </c>
      <c r="J339" s="13">
        <v>1327</v>
      </c>
      <c r="K339" s="13">
        <v>1327</v>
      </c>
      <c r="L339" s="13">
        <v>1327</v>
      </c>
      <c r="M339" s="13">
        <v>1327</v>
      </c>
      <c r="N339" s="13">
        <v>1327</v>
      </c>
      <c r="O339" s="13">
        <v>0</v>
      </c>
    </row>
    <row r="340" spans="1:15" ht="12.75">
      <c r="A340" s="15"/>
      <c r="B340" s="36" t="s">
        <v>382</v>
      </c>
      <c r="C340" s="31"/>
      <c r="D340" s="31"/>
      <c r="E340" s="32"/>
      <c r="F340" s="16" t="s">
        <v>55</v>
      </c>
      <c r="G340" s="17">
        <v>678</v>
      </c>
      <c r="H340" s="18">
        <v>0</v>
      </c>
      <c r="I340" s="18">
        <v>0</v>
      </c>
      <c r="J340" s="17">
        <v>678</v>
      </c>
      <c r="K340" s="17">
        <v>2712</v>
      </c>
      <c r="L340" s="17">
        <v>715.31</v>
      </c>
      <c r="M340" s="17">
        <v>715.31</v>
      </c>
      <c r="N340" s="17">
        <v>482.71</v>
      </c>
      <c r="O340" s="17">
        <v>0</v>
      </c>
    </row>
    <row r="341" spans="1:15" ht="15">
      <c r="A341" s="11"/>
      <c r="B341" s="35" t="s">
        <v>383</v>
      </c>
      <c r="C341" s="31"/>
      <c r="D341" s="31"/>
      <c r="E341" s="32"/>
      <c r="F341" s="12" t="s">
        <v>53</v>
      </c>
      <c r="G341" s="13">
        <v>225</v>
      </c>
      <c r="H341" s="14">
        <v>0</v>
      </c>
      <c r="I341" s="14">
        <v>0</v>
      </c>
      <c r="J341" s="13">
        <v>225</v>
      </c>
      <c r="K341" s="13">
        <v>900</v>
      </c>
      <c r="L341" s="13">
        <v>236.06</v>
      </c>
      <c r="M341" s="13">
        <v>236.06</v>
      </c>
      <c r="N341" s="13">
        <v>159.3</v>
      </c>
      <c r="O341" s="13">
        <v>0</v>
      </c>
    </row>
    <row r="342" spans="1:15" ht="12.75">
      <c r="A342" s="11"/>
      <c r="B342" s="58" t="s">
        <v>377</v>
      </c>
      <c r="C342" s="59"/>
      <c r="D342" s="59"/>
      <c r="E342" s="59"/>
      <c r="F342" s="27"/>
      <c r="G342" s="13"/>
      <c r="H342" s="14"/>
      <c r="I342" s="14"/>
      <c r="J342" s="13"/>
      <c r="K342" s="13"/>
      <c r="L342" s="13"/>
      <c r="M342" s="13"/>
      <c r="N342" s="13"/>
      <c r="O342" s="13"/>
    </row>
    <row r="343" spans="1:15" ht="12.75">
      <c r="A343" s="38" t="s">
        <v>56</v>
      </c>
      <c r="B343" s="31"/>
      <c r="C343" s="31"/>
      <c r="D343" s="31"/>
      <c r="E343" s="31"/>
      <c r="F343" s="32"/>
      <c r="G343" s="10">
        <v>198825</v>
      </c>
      <c r="H343" s="10">
        <v>0</v>
      </c>
      <c r="I343" s="10">
        <v>2524.5</v>
      </c>
      <c r="J343" s="10">
        <v>196300.5</v>
      </c>
      <c r="K343" s="10">
        <v>907632.41</v>
      </c>
      <c r="L343" s="10">
        <v>231261.28</v>
      </c>
      <c r="M343" s="10">
        <v>231261.28</v>
      </c>
      <c r="N343" s="10">
        <v>231261.28</v>
      </c>
      <c r="O343" s="10">
        <v>0</v>
      </c>
    </row>
    <row r="344" spans="1:15" ht="12.75">
      <c r="A344" s="15"/>
      <c r="B344" s="36" t="s">
        <v>384</v>
      </c>
      <c r="C344" s="31"/>
      <c r="D344" s="31"/>
      <c r="E344" s="32"/>
      <c r="F344" s="16" t="s">
        <v>60</v>
      </c>
      <c r="G344" s="17">
        <v>5302</v>
      </c>
      <c r="H344" s="18">
        <v>0</v>
      </c>
      <c r="I344" s="18">
        <v>0</v>
      </c>
      <c r="J344" s="17">
        <v>5302</v>
      </c>
      <c r="K344" s="17">
        <v>27646</v>
      </c>
      <c r="L344" s="17">
        <v>0</v>
      </c>
      <c r="M344" s="17">
        <v>0</v>
      </c>
      <c r="N344" s="17">
        <v>0</v>
      </c>
      <c r="O344" s="17">
        <v>0</v>
      </c>
    </row>
    <row r="345" spans="1:15" ht="12.75">
      <c r="A345" s="11"/>
      <c r="B345" s="35" t="s">
        <v>385</v>
      </c>
      <c r="C345" s="31"/>
      <c r="D345" s="31"/>
      <c r="E345" s="32"/>
      <c r="F345" s="12" t="s">
        <v>60</v>
      </c>
      <c r="G345" s="13">
        <v>0</v>
      </c>
      <c r="H345" s="14">
        <v>0</v>
      </c>
      <c r="I345" s="14">
        <v>0</v>
      </c>
      <c r="J345" s="13">
        <v>0</v>
      </c>
      <c r="K345" s="13">
        <v>898</v>
      </c>
      <c r="L345" s="13">
        <v>0</v>
      </c>
      <c r="M345" s="13">
        <v>0</v>
      </c>
      <c r="N345" s="13">
        <v>0</v>
      </c>
      <c r="O345" s="13">
        <v>0</v>
      </c>
    </row>
    <row r="346" spans="1:15" ht="12.75">
      <c r="A346" s="15"/>
      <c r="B346" s="36" t="s">
        <v>386</v>
      </c>
      <c r="C346" s="31"/>
      <c r="D346" s="31"/>
      <c r="E346" s="32"/>
      <c r="F346" s="16" t="s">
        <v>60</v>
      </c>
      <c r="G346" s="17">
        <v>84832</v>
      </c>
      <c r="H346" s="18">
        <v>0</v>
      </c>
      <c r="I346" s="18">
        <v>2524.5</v>
      </c>
      <c r="J346" s="17">
        <v>82307.5</v>
      </c>
      <c r="K346" s="17">
        <v>347061.41</v>
      </c>
      <c r="L346" s="17">
        <v>231261.28</v>
      </c>
      <c r="M346" s="17">
        <v>231261.28</v>
      </c>
      <c r="N346" s="17">
        <v>231261.28</v>
      </c>
      <c r="O346" s="17">
        <v>0</v>
      </c>
    </row>
    <row r="347" spans="1:15" ht="12.75">
      <c r="A347" s="11"/>
      <c r="B347" s="35" t="s">
        <v>387</v>
      </c>
      <c r="C347" s="31"/>
      <c r="D347" s="31"/>
      <c r="E347" s="32"/>
      <c r="F347" s="12" t="s">
        <v>60</v>
      </c>
      <c r="G347" s="13">
        <v>0</v>
      </c>
      <c r="H347" s="14">
        <v>0</v>
      </c>
      <c r="I347" s="14">
        <v>0</v>
      </c>
      <c r="J347" s="13">
        <v>0</v>
      </c>
      <c r="K347" s="13">
        <v>16309</v>
      </c>
      <c r="L347" s="13">
        <v>0</v>
      </c>
      <c r="M347" s="13">
        <v>0</v>
      </c>
      <c r="N347" s="13">
        <v>0</v>
      </c>
      <c r="O347" s="13">
        <v>0</v>
      </c>
    </row>
    <row r="348" spans="1:15" ht="12.75">
      <c r="A348" s="15"/>
      <c r="B348" s="36" t="s">
        <v>388</v>
      </c>
      <c r="C348" s="31"/>
      <c r="D348" s="31"/>
      <c r="E348" s="32"/>
      <c r="F348" s="16" t="s">
        <v>60</v>
      </c>
      <c r="G348" s="17">
        <v>34463</v>
      </c>
      <c r="H348" s="18">
        <v>0</v>
      </c>
      <c r="I348" s="18">
        <v>0</v>
      </c>
      <c r="J348" s="17">
        <v>34463</v>
      </c>
      <c r="K348" s="17">
        <v>167254</v>
      </c>
      <c r="L348" s="17">
        <v>0</v>
      </c>
      <c r="M348" s="17">
        <v>0</v>
      </c>
      <c r="N348" s="17">
        <v>0</v>
      </c>
      <c r="O348" s="17">
        <v>0</v>
      </c>
    </row>
    <row r="349" spans="1:15" ht="12.75">
      <c r="A349" s="11"/>
      <c r="B349" s="35" t="s">
        <v>389</v>
      </c>
      <c r="C349" s="31"/>
      <c r="D349" s="31"/>
      <c r="E349" s="32"/>
      <c r="F349" s="12" t="s">
        <v>60</v>
      </c>
      <c r="G349" s="13">
        <v>0</v>
      </c>
      <c r="H349" s="14">
        <v>0</v>
      </c>
      <c r="I349" s="14">
        <v>0</v>
      </c>
      <c r="J349" s="13">
        <v>0</v>
      </c>
      <c r="K349" s="13">
        <v>1546</v>
      </c>
      <c r="L349" s="13">
        <v>0</v>
      </c>
      <c r="M349" s="13">
        <v>0</v>
      </c>
      <c r="N349" s="13">
        <v>0</v>
      </c>
      <c r="O349" s="13">
        <v>0</v>
      </c>
    </row>
    <row r="350" spans="1:15" ht="12.75">
      <c r="A350" s="15"/>
      <c r="B350" s="36" t="s">
        <v>390</v>
      </c>
      <c r="C350" s="31"/>
      <c r="D350" s="31"/>
      <c r="E350" s="32"/>
      <c r="F350" s="16" t="s">
        <v>60</v>
      </c>
      <c r="G350" s="17">
        <v>0</v>
      </c>
      <c r="H350" s="18">
        <v>0</v>
      </c>
      <c r="I350" s="18">
        <v>0</v>
      </c>
      <c r="J350" s="17">
        <v>0</v>
      </c>
      <c r="K350" s="17">
        <v>2117</v>
      </c>
      <c r="L350" s="17">
        <v>0</v>
      </c>
      <c r="M350" s="17">
        <v>0</v>
      </c>
      <c r="N350" s="17">
        <v>0</v>
      </c>
      <c r="O350" s="17">
        <v>0</v>
      </c>
    </row>
    <row r="351" spans="1:15" ht="12.75">
      <c r="A351" s="11"/>
      <c r="B351" s="35" t="s">
        <v>391</v>
      </c>
      <c r="C351" s="31"/>
      <c r="D351" s="31"/>
      <c r="E351" s="32"/>
      <c r="F351" s="12" t="s">
        <v>60</v>
      </c>
      <c r="G351" s="13">
        <v>47718</v>
      </c>
      <c r="H351" s="14">
        <v>0</v>
      </c>
      <c r="I351" s="14">
        <v>0</v>
      </c>
      <c r="J351" s="13">
        <v>47718</v>
      </c>
      <c r="K351" s="13">
        <v>229530</v>
      </c>
      <c r="L351" s="13">
        <v>0</v>
      </c>
      <c r="M351" s="13">
        <v>0</v>
      </c>
      <c r="N351" s="13">
        <v>0</v>
      </c>
      <c r="O351" s="13">
        <v>0</v>
      </c>
    </row>
    <row r="352" spans="1:15" ht="12.75">
      <c r="A352" s="15"/>
      <c r="B352" s="36" t="s">
        <v>392</v>
      </c>
      <c r="C352" s="31"/>
      <c r="D352" s="31"/>
      <c r="E352" s="32"/>
      <c r="F352" s="16" t="s">
        <v>60</v>
      </c>
      <c r="G352" s="17">
        <v>26510</v>
      </c>
      <c r="H352" s="18">
        <v>0</v>
      </c>
      <c r="I352" s="18">
        <v>0</v>
      </c>
      <c r="J352" s="17">
        <v>26510</v>
      </c>
      <c r="K352" s="17">
        <v>115271</v>
      </c>
      <c r="L352" s="17">
        <v>0</v>
      </c>
      <c r="M352" s="17">
        <v>0</v>
      </c>
      <c r="N352" s="17">
        <v>0</v>
      </c>
      <c r="O352" s="17">
        <v>0</v>
      </c>
    </row>
    <row r="353" spans="1:15" ht="12.75">
      <c r="A353" s="38" t="s">
        <v>393</v>
      </c>
      <c r="B353" s="31"/>
      <c r="C353" s="31"/>
      <c r="D353" s="31"/>
      <c r="E353" s="31"/>
      <c r="F353" s="32"/>
      <c r="G353" s="10">
        <v>1234998</v>
      </c>
      <c r="H353" s="10">
        <v>0</v>
      </c>
      <c r="I353" s="10">
        <v>0</v>
      </c>
      <c r="J353" s="10">
        <v>1234998</v>
      </c>
      <c r="K353" s="10">
        <v>4000000</v>
      </c>
      <c r="L353" s="10">
        <v>1234998</v>
      </c>
      <c r="M353" s="10">
        <v>1234998</v>
      </c>
      <c r="N353" s="10">
        <v>1234998</v>
      </c>
      <c r="O353" s="10">
        <v>0</v>
      </c>
    </row>
    <row r="354" spans="1:15" ht="12.75">
      <c r="A354" s="11"/>
      <c r="B354" s="35" t="s">
        <v>394</v>
      </c>
      <c r="C354" s="31"/>
      <c r="D354" s="31"/>
      <c r="E354" s="32"/>
      <c r="F354" s="12" t="s">
        <v>395</v>
      </c>
      <c r="G354" s="13">
        <v>450000</v>
      </c>
      <c r="H354" s="14">
        <v>0</v>
      </c>
      <c r="I354" s="14">
        <v>0</v>
      </c>
      <c r="J354" s="13">
        <v>450000</v>
      </c>
      <c r="K354" s="13">
        <v>1454446</v>
      </c>
      <c r="L354" s="13">
        <v>450000</v>
      </c>
      <c r="M354" s="13">
        <v>450000</v>
      </c>
      <c r="N354" s="13">
        <v>450000</v>
      </c>
      <c r="O354" s="13">
        <v>0</v>
      </c>
    </row>
    <row r="355" spans="1:15" ht="12.75">
      <c r="A355" s="15"/>
      <c r="B355" s="36" t="s">
        <v>396</v>
      </c>
      <c r="C355" s="31"/>
      <c r="D355" s="31"/>
      <c r="E355" s="32"/>
      <c r="F355" s="16" t="s">
        <v>395</v>
      </c>
      <c r="G355" s="17">
        <v>360000</v>
      </c>
      <c r="H355" s="18">
        <v>0</v>
      </c>
      <c r="I355" s="18">
        <v>0</v>
      </c>
      <c r="J355" s="17">
        <v>360000</v>
      </c>
      <c r="K355" s="17">
        <v>1174448</v>
      </c>
      <c r="L355" s="17">
        <v>360000</v>
      </c>
      <c r="M355" s="17">
        <v>360000</v>
      </c>
      <c r="N355" s="17">
        <v>360000</v>
      </c>
      <c r="O355" s="17">
        <v>0</v>
      </c>
    </row>
    <row r="356" spans="1:15" ht="12.75">
      <c r="A356" s="11"/>
      <c r="B356" s="35" t="s">
        <v>397</v>
      </c>
      <c r="C356" s="31"/>
      <c r="D356" s="31"/>
      <c r="E356" s="32"/>
      <c r="F356" s="12" t="s">
        <v>395</v>
      </c>
      <c r="G356" s="13">
        <v>424998</v>
      </c>
      <c r="H356" s="14">
        <v>0</v>
      </c>
      <c r="I356" s="14">
        <v>0</v>
      </c>
      <c r="J356" s="13">
        <v>424998</v>
      </c>
      <c r="K356" s="13">
        <v>1371106</v>
      </c>
      <c r="L356" s="13">
        <v>424998</v>
      </c>
      <c r="M356" s="13">
        <v>424998</v>
      </c>
      <c r="N356" s="13">
        <v>424998</v>
      </c>
      <c r="O356" s="13">
        <v>0</v>
      </c>
    </row>
    <row r="357" spans="1:15" ht="12.75">
      <c r="A357" s="37" t="s">
        <v>398</v>
      </c>
      <c r="B357" s="31"/>
      <c r="C357" s="31"/>
      <c r="D357" s="31"/>
      <c r="E357" s="31"/>
      <c r="F357" s="32"/>
      <c r="G357" s="9">
        <v>192960</v>
      </c>
      <c r="H357" s="9">
        <v>0</v>
      </c>
      <c r="I357" s="9">
        <v>7175.26</v>
      </c>
      <c r="J357" s="9">
        <v>185784.74</v>
      </c>
      <c r="K357" s="9">
        <v>738121.64</v>
      </c>
      <c r="L357" s="9">
        <v>182160.24</v>
      </c>
      <c r="M357" s="9">
        <v>182160.24</v>
      </c>
      <c r="N357" s="9">
        <v>178427.34</v>
      </c>
      <c r="O357" s="9">
        <v>0</v>
      </c>
    </row>
    <row r="358" spans="1:15" ht="12.75">
      <c r="A358" s="38" t="s">
        <v>17</v>
      </c>
      <c r="B358" s="31"/>
      <c r="C358" s="31"/>
      <c r="D358" s="31"/>
      <c r="E358" s="31"/>
      <c r="F358" s="32"/>
      <c r="G358" s="10">
        <v>176942</v>
      </c>
      <c r="H358" s="10">
        <v>0</v>
      </c>
      <c r="I358" s="10">
        <v>0</v>
      </c>
      <c r="J358" s="10">
        <v>176942</v>
      </c>
      <c r="K358" s="10">
        <v>715773.9</v>
      </c>
      <c r="L358" s="10">
        <v>173554.37</v>
      </c>
      <c r="M358" s="10">
        <v>173554.37</v>
      </c>
      <c r="N358" s="10">
        <v>173554.37</v>
      </c>
      <c r="O358" s="10">
        <v>0</v>
      </c>
    </row>
    <row r="359" spans="1:15" ht="15">
      <c r="A359" s="15"/>
      <c r="B359" s="36" t="s">
        <v>399</v>
      </c>
      <c r="C359" s="31"/>
      <c r="D359" s="31"/>
      <c r="E359" s="32"/>
      <c r="F359" s="16" t="s">
        <v>27</v>
      </c>
      <c r="G359" s="17">
        <v>327</v>
      </c>
      <c r="H359" s="18">
        <v>0</v>
      </c>
      <c r="I359" s="18">
        <v>0</v>
      </c>
      <c r="J359" s="17">
        <v>327</v>
      </c>
      <c r="K359" s="17">
        <v>1308</v>
      </c>
      <c r="L359" s="17">
        <v>327</v>
      </c>
      <c r="M359" s="17">
        <v>327</v>
      </c>
      <c r="N359" s="17">
        <v>327</v>
      </c>
      <c r="O359" s="17">
        <v>0</v>
      </c>
    </row>
    <row r="360" spans="1:15" ht="12.75">
      <c r="A360" s="11"/>
      <c r="B360" s="35" t="s">
        <v>400</v>
      </c>
      <c r="C360" s="31"/>
      <c r="D360" s="31"/>
      <c r="E360" s="32"/>
      <c r="F360" s="12" t="s">
        <v>37</v>
      </c>
      <c r="G360" s="13">
        <v>1200</v>
      </c>
      <c r="H360" s="14">
        <v>0</v>
      </c>
      <c r="I360" s="14">
        <v>0</v>
      </c>
      <c r="J360" s="13">
        <v>1200</v>
      </c>
      <c r="K360" s="13">
        <v>4800</v>
      </c>
      <c r="L360" s="13">
        <v>1200</v>
      </c>
      <c r="M360" s="13">
        <v>1200</v>
      </c>
      <c r="N360" s="13">
        <v>1200</v>
      </c>
      <c r="O360" s="13">
        <v>0</v>
      </c>
    </row>
    <row r="361" spans="1:15" ht="12.75">
      <c r="A361" s="15"/>
      <c r="B361" s="36" t="s">
        <v>401</v>
      </c>
      <c r="C361" s="31"/>
      <c r="D361" s="31"/>
      <c r="E361" s="32"/>
      <c r="F361" s="16" t="s">
        <v>19</v>
      </c>
      <c r="G361" s="17">
        <v>7098</v>
      </c>
      <c r="H361" s="18">
        <v>0</v>
      </c>
      <c r="I361" s="18">
        <v>0</v>
      </c>
      <c r="J361" s="17">
        <v>7098</v>
      </c>
      <c r="K361" s="17">
        <v>24494.4</v>
      </c>
      <c r="L361" s="17">
        <v>588.36</v>
      </c>
      <c r="M361" s="17">
        <v>588.36</v>
      </c>
      <c r="N361" s="17">
        <v>588.36</v>
      </c>
      <c r="O361" s="17">
        <v>0</v>
      </c>
    </row>
    <row r="362" spans="1:15" ht="12.75">
      <c r="A362" s="11"/>
      <c r="B362" s="35" t="s">
        <v>402</v>
      </c>
      <c r="C362" s="31"/>
      <c r="D362" s="31"/>
      <c r="E362" s="32"/>
      <c r="F362" s="12" t="s">
        <v>106</v>
      </c>
      <c r="G362" s="13">
        <v>18846</v>
      </c>
      <c r="H362" s="14">
        <v>0</v>
      </c>
      <c r="I362" s="14">
        <v>0</v>
      </c>
      <c r="J362" s="13">
        <v>18846</v>
      </c>
      <c r="K362" s="13">
        <v>75343.5</v>
      </c>
      <c r="L362" s="13">
        <v>20636.34</v>
      </c>
      <c r="M362" s="13">
        <v>20636.34</v>
      </c>
      <c r="N362" s="13">
        <v>20636.34</v>
      </c>
      <c r="O362" s="13">
        <v>0</v>
      </c>
    </row>
    <row r="363" spans="1:15" ht="12.75">
      <c r="A363" s="15"/>
      <c r="B363" s="36" t="s">
        <v>403</v>
      </c>
      <c r="C363" s="31"/>
      <c r="D363" s="31"/>
      <c r="E363" s="32"/>
      <c r="F363" s="16" t="s">
        <v>29</v>
      </c>
      <c r="G363" s="17">
        <v>0</v>
      </c>
      <c r="H363" s="18">
        <v>0</v>
      </c>
      <c r="I363" s="18">
        <v>0</v>
      </c>
      <c r="J363" s="17">
        <v>0</v>
      </c>
      <c r="K363" s="17">
        <v>10187</v>
      </c>
      <c r="L363" s="17">
        <v>0</v>
      </c>
      <c r="M363" s="17">
        <v>0</v>
      </c>
      <c r="N363" s="17">
        <v>0</v>
      </c>
      <c r="O363" s="17">
        <v>0</v>
      </c>
    </row>
    <row r="364" spans="1:15" ht="12.75">
      <c r="A364" s="11"/>
      <c r="B364" s="35" t="s">
        <v>404</v>
      </c>
      <c r="C364" s="31"/>
      <c r="D364" s="31"/>
      <c r="E364" s="32"/>
      <c r="F364" s="12" t="s">
        <v>39</v>
      </c>
      <c r="G364" s="13">
        <v>872</v>
      </c>
      <c r="H364" s="14">
        <v>0</v>
      </c>
      <c r="I364" s="14">
        <v>0</v>
      </c>
      <c r="J364" s="13">
        <v>872</v>
      </c>
      <c r="K364" s="13">
        <v>5232</v>
      </c>
      <c r="L364" s="13">
        <v>1108.57</v>
      </c>
      <c r="M364" s="13">
        <v>1108.57</v>
      </c>
      <c r="N364" s="13">
        <v>1108.57</v>
      </c>
      <c r="O364" s="13">
        <v>0</v>
      </c>
    </row>
    <row r="365" spans="1:15" ht="12.75">
      <c r="A365" s="15"/>
      <c r="B365" s="36" t="s">
        <v>405</v>
      </c>
      <c r="C365" s="31"/>
      <c r="D365" s="31"/>
      <c r="E365" s="32"/>
      <c r="F365" s="16" t="s">
        <v>33</v>
      </c>
      <c r="G365" s="17">
        <v>0</v>
      </c>
      <c r="H365" s="18">
        <v>0</v>
      </c>
      <c r="I365" s="18">
        <v>0</v>
      </c>
      <c r="J365" s="17">
        <v>0</v>
      </c>
      <c r="K365" s="17">
        <v>2806</v>
      </c>
      <c r="L365" s="17">
        <v>0</v>
      </c>
      <c r="M365" s="17">
        <v>0</v>
      </c>
      <c r="N365" s="17">
        <v>0</v>
      </c>
      <c r="O365" s="17">
        <v>0</v>
      </c>
    </row>
    <row r="366" spans="1:15" ht="12.75">
      <c r="A366" s="11"/>
      <c r="B366" s="35" t="s">
        <v>406</v>
      </c>
      <c r="C366" s="31"/>
      <c r="D366" s="31"/>
      <c r="E366" s="32"/>
      <c r="F366" s="12" t="s">
        <v>21</v>
      </c>
      <c r="G366" s="13">
        <v>4925</v>
      </c>
      <c r="H366" s="14">
        <v>0</v>
      </c>
      <c r="I366" s="14">
        <v>0</v>
      </c>
      <c r="J366" s="13">
        <v>4925</v>
      </c>
      <c r="K366" s="13">
        <v>20254</v>
      </c>
      <c r="L366" s="13">
        <v>4929.15</v>
      </c>
      <c r="M366" s="13">
        <v>4929.15</v>
      </c>
      <c r="N366" s="13">
        <v>4929.15</v>
      </c>
      <c r="O366" s="13">
        <v>0</v>
      </c>
    </row>
    <row r="367" spans="1:15" ht="12.75">
      <c r="A367" s="15"/>
      <c r="B367" s="36" t="s">
        <v>407</v>
      </c>
      <c r="C367" s="31"/>
      <c r="D367" s="31"/>
      <c r="E367" s="32"/>
      <c r="F367" s="16" t="s">
        <v>41</v>
      </c>
      <c r="G367" s="17">
        <v>2592</v>
      </c>
      <c r="H367" s="18">
        <v>0</v>
      </c>
      <c r="I367" s="18">
        <v>0</v>
      </c>
      <c r="J367" s="17">
        <v>2592</v>
      </c>
      <c r="K367" s="17">
        <v>10368</v>
      </c>
      <c r="L367" s="17">
        <v>2785.92</v>
      </c>
      <c r="M367" s="17">
        <v>2785.92</v>
      </c>
      <c r="N367" s="17">
        <v>2785.92</v>
      </c>
      <c r="O367" s="17">
        <v>0</v>
      </c>
    </row>
    <row r="368" spans="1:15" ht="12.75">
      <c r="A368" s="11"/>
      <c r="B368" s="35" t="s">
        <v>408</v>
      </c>
      <c r="C368" s="31"/>
      <c r="D368" s="31"/>
      <c r="E368" s="32"/>
      <c r="F368" s="12" t="s">
        <v>25</v>
      </c>
      <c r="G368" s="13">
        <v>85386</v>
      </c>
      <c r="H368" s="14">
        <v>0</v>
      </c>
      <c r="I368" s="14">
        <v>0</v>
      </c>
      <c r="J368" s="13">
        <v>85386</v>
      </c>
      <c r="K368" s="13">
        <v>341544</v>
      </c>
      <c r="L368" s="13">
        <v>103069.38</v>
      </c>
      <c r="M368" s="13">
        <v>103069.38</v>
      </c>
      <c r="N368" s="13">
        <v>103069.38</v>
      </c>
      <c r="O368" s="13">
        <v>0</v>
      </c>
    </row>
    <row r="369" spans="1:15" ht="12.75">
      <c r="A369" s="15"/>
      <c r="B369" s="36" t="s">
        <v>409</v>
      </c>
      <c r="C369" s="31"/>
      <c r="D369" s="31"/>
      <c r="E369" s="32"/>
      <c r="F369" s="16" t="s">
        <v>19</v>
      </c>
      <c r="G369" s="17">
        <v>1520</v>
      </c>
      <c r="H369" s="18">
        <v>0</v>
      </c>
      <c r="I369" s="18">
        <v>0</v>
      </c>
      <c r="J369" s="17">
        <v>1520</v>
      </c>
      <c r="K369" s="17">
        <v>2576</v>
      </c>
      <c r="L369" s="17">
        <v>0</v>
      </c>
      <c r="M369" s="17">
        <v>0</v>
      </c>
      <c r="N369" s="17">
        <v>0</v>
      </c>
      <c r="O369" s="17">
        <v>0</v>
      </c>
    </row>
    <row r="370" spans="1:15" ht="12.75">
      <c r="A370" s="11"/>
      <c r="B370" s="35" t="s">
        <v>410</v>
      </c>
      <c r="C370" s="31"/>
      <c r="D370" s="31"/>
      <c r="E370" s="32"/>
      <c r="F370" s="12" t="s">
        <v>21</v>
      </c>
      <c r="G370" s="13">
        <v>16425</v>
      </c>
      <c r="H370" s="14">
        <v>0</v>
      </c>
      <c r="I370" s="14">
        <v>0</v>
      </c>
      <c r="J370" s="13">
        <v>16425</v>
      </c>
      <c r="K370" s="13">
        <v>68440</v>
      </c>
      <c r="L370" s="13">
        <v>16930.28</v>
      </c>
      <c r="M370" s="13">
        <v>16930.28</v>
      </c>
      <c r="N370" s="13">
        <v>16930.28</v>
      </c>
      <c r="O370" s="13">
        <v>0</v>
      </c>
    </row>
    <row r="371" spans="1:15" ht="12.75">
      <c r="A371" s="15"/>
      <c r="B371" s="36" t="s">
        <v>411</v>
      </c>
      <c r="C371" s="31"/>
      <c r="D371" s="31"/>
      <c r="E371" s="32"/>
      <c r="F371" s="16" t="s">
        <v>41</v>
      </c>
      <c r="G371" s="17">
        <v>11739</v>
      </c>
      <c r="H371" s="18">
        <v>0</v>
      </c>
      <c r="I371" s="18">
        <v>0</v>
      </c>
      <c r="J371" s="17">
        <v>11739</v>
      </c>
      <c r="K371" s="17">
        <v>46956</v>
      </c>
      <c r="L371" s="17">
        <v>11526.96</v>
      </c>
      <c r="M371" s="17">
        <v>11526.96</v>
      </c>
      <c r="N371" s="17">
        <v>11526.96</v>
      </c>
      <c r="O371" s="17">
        <v>0</v>
      </c>
    </row>
    <row r="372" spans="1:15" ht="12.75">
      <c r="A372" s="11"/>
      <c r="B372" s="35" t="s">
        <v>412</v>
      </c>
      <c r="C372" s="31"/>
      <c r="D372" s="31"/>
      <c r="E372" s="32"/>
      <c r="F372" s="12" t="s">
        <v>37</v>
      </c>
      <c r="G372" s="13">
        <v>6300</v>
      </c>
      <c r="H372" s="14">
        <v>0</v>
      </c>
      <c r="I372" s="14">
        <v>0</v>
      </c>
      <c r="J372" s="13">
        <v>6300</v>
      </c>
      <c r="K372" s="13">
        <v>25200</v>
      </c>
      <c r="L372" s="13">
        <v>6300</v>
      </c>
      <c r="M372" s="13">
        <v>6300</v>
      </c>
      <c r="N372" s="13">
        <v>6300</v>
      </c>
      <c r="O372" s="13">
        <v>0</v>
      </c>
    </row>
    <row r="373" spans="1:15" ht="12.75">
      <c r="A373" s="15"/>
      <c r="B373" s="36" t="s">
        <v>413</v>
      </c>
      <c r="C373" s="31"/>
      <c r="D373" s="31"/>
      <c r="E373" s="32"/>
      <c r="F373" s="16" t="s">
        <v>39</v>
      </c>
      <c r="G373" s="17">
        <v>3712</v>
      </c>
      <c r="H373" s="18">
        <v>0</v>
      </c>
      <c r="I373" s="18">
        <v>0</v>
      </c>
      <c r="J373" s="17">
        <v>3712</v>
      </c>
      <c r="K373" s="17">
        <v>22272</v>
      </c>
      <c r="L373" s="17">
        <v>4152.41</v>
      </c>
      <c r="M373" s="17">
        <v>4152.41</v>
      </c>
      <c r="N373" s="17">
        <v>4152.41</v>
      </c>
      <c r="O373" s="17">
        <v>0</v>
      </c>
    </row>
    <row r="374" spans="1:15" ht="12.75">
      <c r="A374" s="11"/>
      <c r="B374" s="35" t="s">
        <v>414</v>
      </c>
      <c r="C374" s="31"/>
      <c r="D374" s="31"/>
      <c r="E374" s="32"/>
      <c r="F374" s="12" t="s">
        <v>33</v>
      </c>
      <c r="G374" s="13">
        <v>0</v>
      </c>
      <c r="H374" s="14">
        <v>0</v>
      </c>
      <c r="I374" s="14">
        <v>0</v>
      </c>
      <c r="J374" s="13">
        <v>0</v>
      </c>
      <c r="K374" s="13">
        <v>8150</v>
      </c>
      <c r="L374" s="13">
        <v>0</v>
      </c>
      <c r="M374" s="13">
        <v>0</v>
      </c>
      <c r="N374" s="13">
        <v>0</v>
      </c>
      <c r="O374" s="13">
        <v>0</v>
      </c>
    </row>
    <row r="375" spans="1:15" ht="12.75">
      <c r="A375" s="15"/>
      <c r="B375" s="36" t="s">
        <v>415</v>
      </c>
      <c r="C375" s="31"/>
      <c r="D375" s="31"/>
      <c r="E375" s="32"/>
      <c r="F375" s="16" t="s">
        <v>29</v>
      </c>
      <c r="G375" s="17">
        <v>0</v>
      </c>
      <c r="H375" s="18">
        <v>0</v>
      </c>
      <c r="I375" s="18">
        <v>0</v>
      </c>
      <c r="J375" s="17">
        <v>0</v>
      </c>
      <c r="K375" s="17">
        <v>45843</v>
      </c>
      <c r="L375" s="17">
        <v>0</v>
      </c>
      <c r="M375" s="17">
        <v>0</v>
      </c>
      <c r="N375" s="17">
        <v>0</v>
      </c>
      <c r="O375" s="17">
        <v>0</v>
      </c>
    </row>
    <row r="376" spans="1:15" ht="15">
      <c r="A376" s="11"/>
      <c r="B376" s="35" t="s">
        <v>416</v>
      </c>
      <c r="C376" s="31"/>
      <c r="D376" s="31"/>
      <c r="E376" s="32"/>
      <c r="F376" s="12" t="s">
        <v>23</v>
      </c>
      <c r="G376" s="13">
        <v>16000</v>
      </c>
      <c r="H376" s="14">
        <v>0</v>
      </c>
      <c r="I376" s="14">
        <v>0</v>
      </c>
      <c r="J376" s="13">
        <v>16000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</row>
    <row r="377" spans="1:15" ht="12.75">
      <c r="A377" s="38" t="s">
        <v>43</v>
      </c>
      <c r="B377" s="31"/>
      <c r="C377" s="31"/>
      <c r="D377" s="31"/>
      <c r="E377" s="31"/>
      <c r="F377" s="32"/>
      <c r="G377" s="10">
        <v>16018</v>
      </c>
      <c r="H377" s="10">
        <v>0</v>
      </c>
      <c r="I377" s="10">
        <v>7175.26</v>
      </c>
      <c r="J377" s="10">
        <v>8842.74</v>
      </c>
      <c r="K377" s="10">
        <v>21215.74</v>
      </c>
      <c r="L377" s="10">
        <v>8605.87</v>
      </c>
      <c r="M377" s="10">
        <v>8605.87</v>
      </c>
      <c r="N377" s="10">
        <v>4872.97</v>
      </c>
      <c r="O377" s="10">
        <v>0</v>
      </c>
    </row>
    <row r="378" spans="1:15" ht="12.75">
      <c r="A378" s="15"/>
      <c r="B378" s="36" t="s">
        <v>417</v>
      </c>
      <c r="C378" s="31"/>
      <c r="D378" s="31"/>
      <c r="E378" s="32"/>
      <c r="F378" s="16" t="s">
        <v>92</v>
      </c>
      <c r="G378" s="17">
        <v>3001</v>
      </c>
      <c r="H378" s="18">
        <v>0</v>
      </c>
      <c r="I378" s="18">
        <v>3469.26</v>
      </c>
      <c r="J378" s="17">
        <v>-468.26</v>
      </c>
      <c r="K378" s="17">
        <v>1383.74</v>
      </c>
      <c r="L378" s="17">
        <v>1383.74</v>
      </c>
      <c r="M378" s="17">
        <v>1383.74</v>
      </c>
      <c r="N378" s="17">
        <v>1383.74</v>
      </c>
      <c r="O378" s="17">
        <v>0</v>
      </c>
    </row>
    <row r="379" spans="1:15" ht="15">
      <c r="A379" s="11"/>
      <c r="B379" s="35" t="s">
        <v>418</v>
      </c>
      <c r="C379" s="31"/>
      <c r="D379" s="31"/>
      <c r="E379" s="32"/>
      <c r="F379" s="12" t="s">
        <v>53</v>
      </c>
      <c r="G379" s="13">
        <v>198</v>
      </c>
      <c r="H379" s="14">
        <v>0</v>
      </c>
      <c r="I379" s="14">
        <v>0</v>
      </c>
      <c r="J379" s="13">
        <v>198</v>
      </c>
      <c r="K379" s="13">
        <v>792</v>
      </c>
      <c r="L379" s="13">
        <v>223.12</v>
      </c>
      <c r="M379" s="13">
        <v>223.12</v>
      </c>
      <c r="N379" s="13">
        <v>150.68</v>
      </c>
      <c r="O379" s="13">
        <v>0</v>
      </c>
    </row>
    <row r="380" spans="1:15" ht="12.75">
      <c r="A380" s="15"/>
      <c r="B380" s="36" t="s">
        <v>419</v>
      </c>
      <c r="C380" s="31"/>
      <c r="D380" s="31"/>
      <c r="E380" s="32"/>
      <c r="F380" s="16" t="s">
        <v>55</v>
      </c>
      <c r="G380" s="17">
        <v>600</v>
      </c>
      <c r="H380" s="18">
        <v>0</v>
      </c>
      <c r="I380" s="18">
        <v>0</v>
      </c>
      <c r="J380" s="17">
        <v>600</v>
      </c>
      <c r="K380" s="17">
        <v>2400</v>
      </c>
      <c r="L380" s="17">
        <v>676.14</v>
      </c>
      <c r="M380" s="17">
        <v>676.14</v>
      </c>
      <c r="N380" s="17">
        <v>456.6</v>
      </c>
      <c r="O380" s="17">
        <v>0</v>
      </c>
    </row>
    <row r="381" spans="1:15" ht="12.75">
      <c r="A381" s="11"/>
      <c r="B381" s="35" t="s">
        <v>420</v>
      </c>
      <c r="C381" s="31"/>
      <c r="D381" s="31"/>
      <c r="E381" s="32"/>
      <c r="F381" s="12" t="s">
        <v>92</v>
      </c>
      <c r="G381" s="13">
        <v>8559</v>
      </c>
      <c r="H381" s="14">
        <v>0</v>
      </c>
      <c r="I381" s="14">
        <v>3706</v>
      </c>
      <c r="J381" s="13">
        <v>4853</v>
      </c>
      <c r="K381" s="13">
        <v>2000</v>
      </c>
      <c r="L381" s="13">
        <v>2000</v>
      </c>
      <c r="M381" s="13">
        <v>2000</v>
      </c>
      <c r="N381" s="13">
        <v>0</v>
      </c>
      <c r="O381" s="13">
        <v>0</v>
      </c>
    </row>
    <row r="382" spans="1:15" ht="15">
      <c r="A382" s="15"/>
      <c r="B382" s="36" t="s">
        <v>421</v>
      </c>
      <c r="C382" s="31"/>
      <c r="D382" s="31"/>
      <c r="E382" s="32"/>
      <c r="F382" s="16" t="s">
        <v>53</v>
      </c>
      <c r="G382" s="17">
        <v>909</v>
      </c>
      <c r="H382" s="18">
        <v>0</v>
      </c>
      <c r="I382" s="18">
        <v>0</v>
      </c>
      <c r="J382" s="17">
        <v>909</v>
      </c>
      <c r="K382" s="17">
        <v>3636</v>
      </c>
      <c r="L382" s="17">
        <v>1072.59</v>
      </c>
      <c r="M382" s="17">
        <v>1072.59</v>
      </c>
      <c r="N382" s="17">
        <v>715.07</v>
      </c>
      <c r="O382" s="17">
        <v>0</v>
      </c>
    </row>
    <row r="383" spans="1:15" ht="12.75">
      <c r="A383" s="11"/>
      <c r="B383" s="35" t="s">
        <v>422</v>
      </c>
      <c r="C383" s="31"/>
      <c r="D383" s="31"/>
      <c r="E383" s="32"/>
      <c r="F383" s="12" t="s">
        <v>55</v>
      </c>
      <c r="G383" s="13">
        <v>2751</v>
      </c>
      <c r="H383" s="14">
        <v>0</v>
      </c>
      <c r="I383" s="14">
        <v>0</v>
      </c>
      <c r="J383" s="13">
        <v>2751</v>
      </c>
      <c r="K383" s="13">
        <v>11004</v>
      </c>
      <c r="L383" s="13">
        <v>3250.28</v>
      </c>
      <c r="M383" s="13">
        <v>3250.28</v>
      </c>
      <c r="N383" s="13">
        <v>2166.88</v>
      </c>
      <c r="O383" s="13">
        <v>0</v>
      </c>
    </row>
    <row r="384" spans="1:15" ht="12.75">
      <c r="A384" s="38" t="s">
        <v>56</v>
      </c>
      <c r="B384" s="31"/>
      <c r="C384" s="31"/>
      <c r="D384" s="31"/>
      <c r="E384" s="31"/>
      <c r="F384" s="32"/>
      <c r="G384" s="10">
        <v>0</v>
      </c>
      <c r="H384" s="10">
        <v>0</v>
      </c>
      <c r="I384" s="10">
        <v>0</v>
      </c>
      <c r="J384" s="10">
        <v>0</v>
      </c>
      <c r="K384" s="10">
        <v>1132</v>
      </c>
      <c r="L384" s="10">
        <v>0</v>
      </c>
      <c r="M384" s="10">
        <v>0</v>
      </c>
      <c r="N384" s="10">
        <v>0</v>
      </c>
      <c r="O384" s="10">
        <v>0</v>
      </c>
    </row>
    <row r="385" spans="1:15" ht="12.75">
      <c r="A385" s="15"/>
      <c r="B385" s="36" t="s">
        <v>423</v>
      </c>
      <c r="C385" s="31"/>
      <c r="D385" s="31"/>
      <c r="E385" s="32"/>
      <c r="F385" s="16" t="s">
        <v>60</v>
      </c>
      <c r="G385" s="17">
        <v>0</v>
      </c>
      <c r="H385" s="18">
        <v>0</v>
      </c>
      <c r="I385" s="18">
        <v>0</v>
      </c>
      <c r="J385" s="17">
        <v>0</v>
      </c>
      <c r="K385" s="17">
        <v>1132</v>
      </c>
      <c r="L385" s="17">
        <v>0</v>
      </c>
      <c r="M385" s="17">
        <v>0</v>
      </c>
      <c r="N385" s="17">
        <v>0</v>
      </c>
      <c r="O385" s="17">
        <v>0</v>
      </c>
    </row>
    <row r="386" spans="1:15" ht="12.75">
      <c r="A386" s="37" t="s">
        <v>424</v>
      </c>
      <c r="B386" s="31"/>
      <c r="C386" s="31"/>
      <c r="D386" s="31"/>
      <c r="E386" s="31"/>
      <c r="F386" s="32"/>
      <c r="G386" s="9">
        <v>349237</v>
      </c>
      <c r="H386" s="9">
        <v>0</v>
      </c>
      <c r="I386" s="9">
        <v>3000</v>
      </c>
      <c r="J386" s="9">
        <v>346237</v>
      </c>
      <c r="K386" s="9">
        <v>1484460.86</v>
      </c>
      <c r="L386" s="9">
        <v>306819.01</v>
      </c>
      <c r="M386" s="9">
        <v>306819.01</v>
      </c>
      <c r="N386" s="9">
        <v>303891.23</v>
      </c>
      <c r="O386" s="9">
        <v>0</v>
      </c>
    </row>
    <row r="387" spans="1:15" ht="12.75">
      <c r="A387" s="38" t="s">
        <v>17</v>
      </c>
      <c r="B387" s="31"/>
      <c r="C387" s="31"/>
      <c r="D387" s="31"/>
      <c r="E387" s="31"/>
      <c r="F387" s="32"/>
      <c r="G387" s="10">
        <v>337489</v>
      </c>
      <c r="H387" s="10">
        <v>0</v>
      </c>
      <c r="I387" s="10">
        <v>0</v>
      </c>
      <c r="J387" s="10">
        <v>337489</v>
      </c>
      <c r="K387" s="10">
        <v>1444669.86</v>
      </c>
      <c r="L387" s="10">
        <v>297993.58</v>
      </c>
      <c r="M387" s="10">
        <v>297993.58</v>
      </c>
      <c r="N387" s="10">
        <v>297993.58</v>
      </c>
      <c r="O387" s="10">
        <v>0</v>
      </c>
    </row>
    <row r="388" spans="1:15" ht="12.75">
      <c r="A388" s="11"/>
      <c r="B388" s="35" t="s">
        <v>425</v>
      </c>
      <c r="C388" s="31"/>
      <c r="D388" s="31"/>
      <c r="E388" s="32"/>
      <c r="F388" s="12" t="s">
        <v>33</v>
      </c>
      <c r="G388" s="13">
        <v>0</v>
      </c>
      <c r="H388" s="14">
        <v>0</v>
      </c>
      <c r="I388" s="14">
        <v>0</v>
      </c>
      <c r="J388" s="13">
        <v>0</v>
      </c>
      <c r="K388" s="13">
        <v>23816</v>
      </c>
      <c r="L388" s="13">
        <v>0</v>
      </c>
      <c r="M388" s="13">
        <v>0</v>
      </c>
      <c r="N388" s="13">
        <v>0</v>
      </c>
      <c r="O388" s="13">
        <v>0</v>
      </c>
    </row>
    <row r="389" spans="1:15" ht="12.75">
      <c r="A389" s="15"/>
      <c r="B389" s="36" t="s">
        <v>426</v>
      </c>
      <c r="C389" s="31"/>
      <c r="D389" s="31"/>
      <c r="E389" s="32"/>
      <c r="F389" s="16" t="s">
        <v>39</v>
      </c>
      <c r="G389" s="17">
        <v>9025</v>
      </c>
      <c r="H389" s="18">
        <v>0</v>
      </c>
      <c r="I389" s="18">
        <v>0</v>
      </c>
      <c r="J389" s="17">
        <v>9025</v>
      </c>
      <c r="K389" s="17">
        <v>54150</v>
      </c>
      <c r="L389" s="17">
        <v>9158.28</v>
      </c>
      <c r="M389" s="17">
        <v>9158.28</v>
      </c>
      <c r="N389" s="17">
        <v>9158.28</v>
      </c>
      <c r="O389" s="17">
        <v>0</v>
      </c>
    </row>
    <row r="390" spans="1:15" ht="12.75">
      <c r="A390" s="11"/>
      <c r="B390" s="35" t="s">
        <v>427</v>
      </c>
      <c r="C390" s="31"/>
      <c r="D390" s="31"/>
      <c r="E390" s="32"/>
      <c r="F390" s="12" t="s">
        <v>106</v>
      </c>
      <c r="G390" s="13">
        <v>45477</v>
      </c>
      <c r="H390" s="14">
        <v>0</v>
      </c>
      <c r="I390" s="14">
        <v>0</v>
      </c>
      <c r="J390" s="13">
        <v>45477</v>
      </c>
      <c r="K390" s="13">
        <v>181908</v>
      </c>
      <c r="L390" s="13">
        <v>50276.98</v>
      </c>
      <c r="M390" s="13">
        <v>50276.98</v>
      </c>
      <c r="N390" s="13">
        <v>50276.98</v>
      </c>
      <c r="O390" s="13">
        <v>0</v>
      </c>
    </row>
    <row r="391" spans="1:15" ht="15">
      <c r="A391" s="15"/>
      <c r="B391" s="36" t="s">
        <v>428</v>
      </c>
      <c r="C391" s="31"/>
      <c r="D391" s="31"/>
      <c r="E391" s="32"/>
      <c r="F391" s="16" t="s">
        <v>27</v>
      </c>
      <c r="G391" s="17">
        <v>1143</v>
      </c>
      <c r="H391" s="18">
        <v>0</v>
      </c>
      <c r="I391" s="18">
        <v>0</v>
      </c>
      <c r="J391" s="17">
        <v>1143</v>
      </c>
      <c r="K391" s="17">
        <v>4572</v>
      </c>
      <c r="L391" s="17">
        <v>1089</v>
      </c>
      <c r="M391" s="17">
        <v>1089</v>
      </c>
      <c r="N391" s="17">
        <v>1089</v>
      </c>
      <c r="O391" s="17">
        <v>0</v>
      </c>
    </row>
    <row r="392" spans="1:15" ht="12.75">
      <c r="A392" s="11"/>
      <c r="B392" s="35" t="s">
        <v>429</v>
      </c>
      <c r="C392" s="31"/>
      <c r="D392" s="31"/>
      <c r="E392" s="32"/>
      <c r="F392" s="12" t="s">
        <v>29</v>
      </c>
      <c r="G392" s="13">
        <v>0</v>
      </c>
      <c r="H392" s="14">
        <v>0</v>
      </c>
      <c r="I392" s="14">
        <v>0</v>
      </c>
      <c r="J392" s="13">
        <v>0</v>
      </c>
      <c r="K392" s="13">
        <v>110219</v>
      </c>
      <c r="L392" s="13">
        <v>0</v>
      </c>
      <c r="M392" s="13">
        <v>0</v>
      </c>
      <c r="N392" s="13">
        <v>0</v>
      </c>
      <c r="O392" s="13">
        <v>0</v>
      </c>
    </row>
    <row r="393" spans="1:15" ht="12.75">
      <c r="A393" s="15"/>
      <c r="B393" s="36" t="s">
        <v>430</v>
      </c>
      <c r="C393" s="31"/>
      <c r="D393" s="31"/>
      <c r="E393" s="32"/>
      <c r="F393" s="16" t="s">
        <v>25</v>
      </c>
      <c r="G393" s="17">
        <v>157617</v>
      </c>
      <c r="H393" s="18">
        <v>0</v>
      </c>
      <c r="I393" s="18">
        <v>0</v>
      </c>
      <c r="J393" s="17">
        <v>157617</v>
      </c>
      <c r="K393" s="17">
        <v>627405.96</v>
      </c>
      <c r="L393" s="17">
        <v>154606.16</v>
      </c>
      <c r="M393" s="17">
        <v>154606.16</v>
      </c>
      <c r="N393" s="17">
        <v>154606.16</v>
      </c>
      <c r="O393" s="17">
        <v>0</v>
      </c>
    </row>
    <row r="394" spans="1:15" ht="12.75">
      <c r="A394" s="11"/>
      <c r="B394" s="35" t="s">
        <v>431</v>
      </c>
      <c r="C394" s="31"/>
      <c r="D394" s="31"/>
      <c r="E394" s="32"/>
      <c r="F394" s="12" t="s">
        <v>37</v>
      </c>
      <c r="G394" s="13">
        <v>16200</v>
      </c>
      <c r="H394" s="14">
        <v>0</v>
      </c>
      <c r="I394" s="14">
        <v>0</v>
      </c>
      <c r="J394" s="13">
        <v>16200</v>
      </c>
      <c r="K394" s="13">
        <v>64800</v>
      </c>
      <c r="L394" s="13">
        <v>16200</v>
      </c>
      <c r="M394" s="13">
        <v>16200</v>
      </c>
      <c r="N394" s="13">
        <v>16200</v>
      </c>
      <c r="O394" s="13">
        <v>0</v>
      </c>
    </row>
    <row r="395" spans="1:15" ht="12.75">
      <c r="A395" s="15"/>
      <c r="B395" s="36" t="s">
        <v>432</v>
      </c>
      <c r="C395" s="31"/>
      <c r="D395" s="31"/>
      <c r="E395" s="32"/>
      <c r="F395" s="16" t="s">
        <v>19</v>
      </c>
      <c r="G395" s="17">
        <v>20614</v>
      </c>
      <c r="H395" s="18">
        <v>0</v>
      </c>
      <c r="I395" s="18">
        <v>0</v>
      </c>
      <c r="J395" s="17">
        <v>20614</v>
      </c>
      <c r="K395" s="17">
        <v>85782.9</v>
      </c>
      <c r="L395" s="17">
        <v>1461.15</v>
      </c>
      <c r="M395" s="17">
        <v>1461.15</v>
      </c>
      <c r="N395" s="17">
        <v>1461.15</v>
      </c>
      <c r="O395" s="17">
        <v>0</v>
      </c>
    </row>
    <row r="396" spans="1:15" ht="12.75">
      <c r="A396" s="11"/>
      <c r="B396" s="35" t="s">
        <v>433</v>
      </c>
      <c r="C396" s="31"/>
      <c r="D396" s="31"/>
      <c r="E396" s="32"/>
      <c r="F396" s="12" t="s">
        <v>21</v>
      </c>
      <c r="G396" s="13">
        <v>43489</v>
      </c>
      <c r="H396" s="14">
        <v>0</v>
      </c>
      <c r="I396" s="14">
        <v>0</v>
      </c>
      <c r="J396" s="13">
        <v>43489</v>
      </c>
      <c r="K396" s="13">
        <v>180320</v>
      </c>
      <c r="L396" s="13">
        <v>37542.85</v>
      </c>
      <c r="M396" s="13">
        <v>37542.85</v>
      </c>
      <c r="N396" s="13">
        <v>37542.85</v>
      </c>
      <c r="O396" s="13">
        <v>0</v>
      </c>
    </row>
    <row r="397" spans="1:15" ht="12.75">
      <c r="A397" s="15"/>
      <c r="B397" s="36" t="s">
        <v>434</v>
      </c>
      <c r="C397" s="31"/>
      <c r="D397" s="31"/>
      <c r="E397" s="32"/>
      <c r="F397" s="16" t="s">
        <v>41</v>
      </c>
      <c r="G397" s="17">
        <v>27924</v>
      </c>
      <c r="H397" s="18">
        <v>0</v>
      </c>
      <c r="I397" s="18">
        <v>0</v>
      </c>
      <c r="J397" s="17">
        <v>27924</v>
      </c>
      <c r="K397" s="17">
        <v>111696</v>
      </c>
      <c r="L397" s="17">
        <v>27659.16</v>
      </c>
      <c r="M397" s="17">
        <v>27659.16</v>
      </c>
      <c r="N397" s="17">
        <v>27659.16</v>
      </c>
      <c r="O397" s="17">
        <v>0</v>
      </c>
    </row>
    <row r="398" spans="1:15" ht="15">
      <c r="A398" s="11"/>
      <c r="B398" s="35" t="s">
        <v>435</v>
      </c>
      <c r="C398" s="31"/>
      <c r="D398" s="31"/>
      <c r="E398" s="32"/>
      <c r="F398" s="12" t="s">
        <v>23</v>
      </c>
      <c r="G398" s="13">
        <v>16000</v>
      </c>
      <c r="H398" s="14">
        <v>0</v>
      </c>
      <c r="I398" s="14">
        <v>0</v>
      </c>
      <c r="J398" s="13">
        <v>16000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</row>
    <row r="399" spans="1:15" ht="12.75">
      <c r="A399" s="38" t="s">
        <v>43</v>
      </c>
      <c r="B399" s="31"/>
      <c r="C399" s="31"/>
      <c r="D399" s="31"/>
      <c r="E399" s="31"/>
      <c r="F399" s="32"/>
      <c r="G399" s="10">
        <v>11748</v>
      </c>
      <c r="H399" s="10">
        <v>0</v>
      </c>
      <c r="I399" s="10">
        <v>3000</v>
      </c>
      <c r="J399" s="10">
        <v>8748</v>
      </c>
      <c r="K399" s="10">
        <v>34992</v>
      </c>
      <c r="L399" s="10">
        <v>8825.43</v>
      </c>
      <c r="M399" s="10">
        <v>8825.43</v>
      </c>
      <c r="N399" s="10">
        <v>5897.65</v>
      </c>
      <c r="O399" s="10">
        <v>0</v>
      </c>
    </row>
    <row r="400" spans="1:15" ht="12.75">
      <c r="A400" s="15"/>
      <c r="B400" s="36" t="s">
        <v>436</v>
      </c>
      <c r="C400" s="31"/>
      <c r="D400" s="31"/>
      <c r="E400" s="32"/>
      <c r="F400" s="16" t="s">
        <v>47</v>
      </c>
      <c r="G400" s="17">
        <v>3000</v>
      </c>
      <c r="H400" s="18">
        <v>0</v>
      </c>
      <c r="I400" s="18">
        <v>3000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</row>
    <row r="401" spans="1:15" ht="15">
      <c r="A401" s="11"/>
      <c r="B401" s="35" t="s">
        <v>437</v>
      </c>
      <c r="C401" s="31"/>
      <c r="D401" s="31"/>
      <c r="E401" s="32"/>
      <c r="F401" s="12" t="s">
        <v>53</v>
      </c>
      <c r="G401" s="13">
        <v>2172</v>
      </c>
      <c r="H401" s="14">
        <v>0</v>
      </c>
      <c r="I401" s="14">
        <v>0</v>
      </c>
      <c r="J401" s="13">
        <v>2172</v>
      </c>
      <c r="K401" s="13">
        <v>8688</v>
      </c>
      <c r="L401" s="13">
        <v>2189.8</v>
      </c>
      <c r="M401" s="13">
        <v>2189.8</v>
      </c>
      <c r="N401" s="13">
        <v>1463.34</v>
      </c>
      <c r="O401" s="13">
        <v>0</v>
      </c>
    </row>
    <row r="402" spans="1:15" ht="12.75">
      <c r="A402" s="15"/>
      <c r="B402" s="36" t="s">
        <v>438</v>
      </c>
      <c r="C402" s="31"/>
      <c r="D402" s="31"/>
      <c r="E402" s="32"/>
      <c r="F402" s="16" t="s">
        <v>55</v>
      </c>
      <c r="G402" s="17">
        <v>6576</v>
      </c>
      <c r="H402" s="18">
        <v>0</v>
      </c>
      <c r="I402" s="18">
        <v>0</v>
      </c>
      <c r="J402" s="17">
        <v>6576</v>
      </c>
      <c r="K402" s="17">
        <v>26304</v>
      </c>
      <c r="L402" s="17">
        <v>6635.63</v>
      </c>
      <c r="M402" s="17">
        <v>6635.63</v>
      </c>
      <c r="N402" s="17">
        <v>4434.31</v>
      </c>
      <c r="O402" s="17">
        <v>0</v>
      </c>
    </row>
    <row r="403" spans="1:15" ht="12.75">
      <c r="A403" s="38" t="s">
        <v>56</v>
      </c>
      <c r="B403" s="31"/>
      <c r="C403" s="31"/>
      <c r="D403" s="31"/>
      <c r="E403" s="31"/>
      <c r="F403" s="32"/>
      <c r="G403" s="10">
        <v>0</v>
      </c>
      <c r="H403" s="10">
        <v>0</v>
      </c>
      <c r="I403" s="10">
        <v>0</v>
      </c>
      <c r="J403" s="10">
        <v>0</v>
      </c>
      <c r="K403" s="10">
        <v>4799</v>
      </c>
      <c r="L403" s="10">
        <v>0</v>
      </c>
      <c r="M403" s="10">
        <v>0</v>
      </c>
      <c r="N403" s="10">
        <v>0</v>
      </c>
      <c r="O403" s="10">
        <v>0</v>
      </c>
    </row>
    <row r="404" spans="1:15" ht="12.75">
      <c r="A404" s="11"/>
      <c r="B404" s="35" t="s">
        <v>439</v>
      </c>
      <c r="C404" s="31"/>
      <c r="D404" s="31"/>
      <c r="E404" s="32"/>
      <c r="F404" s="12" t="s">
        <v>60</v>
      </c>
      <c r="G404" s="13">
        <v>0</v>
      </c>
      <c r="H404" s="14">
        <v>0</v>
      </c>
      <c r="I404" s="14">
        <v>0</v>
      </c>
      <c r="J404" s="13">
        <v>0</v>
      </c>
      <c r="K404" s="13">
        <v>4799</v>
      </c>
      <c r="L404" s="13">
        <v>0</v>
      </c>
      <c r="M404" s="13">
        <v>0</v>
      </c>
      <c r="N404" s="13">
        <v>0</v>
      </c>
      <c r="O404" s="13">
        <v>0</v>
      </c>
    </row>
    <row r="405" spans="1:15" ht="12.75">
      <c r="A405" s="37" t="s">
        <v>440</v>
      </c>
      <c r="B405" s="31"/>
      <c r="C405" s="31"/>
      <c r="D405" s="31"/>
      <c r="E405" s="31"/>
      <c r="F405" s="32"/>
      <c r="G405" s="9">
        <v>981421</v>
      </c>
      <c r="H405" s="9">
        <v>10558.8</v>
      </c>
      <c r="I405" s="9">
        <v>54616</v>
      </c>
      <c r="J405" s="9">
        <v>937363.8</v>
      </c>
      <c r="K405" s="9">
        <v>2825274.4</v>
      </c>
      <c r="L405" s="9">
        <v>811208.18</v>
      </c>
      <c r="M405" s="9">
        <v>811208.18</v>
      </c>
      <c r="N405" s="9">
        <v>786637.52</v>
      </c>
      <c r="O405" s="9">
        <v>0</v>
      </c>
    </row>
    <row r="406" spans="1:15" ht="12.75">
      <c r="A406" s="38" t="s">
        <v>17</v>
      </c>
      <c r="B406" s="31"/>
      <c r="C406" s="31"/>
      <c r="D406" s="31"/>
      <c r="E406" s="31"/>
      <c r="F406" s="32"/>
      <c r="G406" s="10">
        <v>584837</v>
      </c>
      <c r="H406" s="10">
        <v>2672.8</v>
      </c>
      <c r="I406" s="10">
        <v>0</v>
      </c>
      <c r="J406" s="10">
        <v>587509.8</v>
      </c>
      <c r="K406" s="10">
        <v>2528761.3</v>
      </c>
      <c r="L406" s="10">
        <v>576604.06</v>
      </c>
      <c r="M406" s="10">
        <v>576604.06</v>
      </c>
      <c r="N406" s="10">
        <v>576604.06</v>
      </c>
      <c r="O406" s="10">
        <v>0</v>
      </c>
    </row>
    <row r="407" spans="1:15" ht="12.75">
      <c r="A407" s="15"/>
      <c r="B407" s="36" t="s">
        <v>441</v>
      </c>
      <c r="C407" s="31"/>
      <c r="D407" s="31"/>
      <c r="E407" s="32"/>
      <c r="F407" s="16" t="s">
        <v>25</v>
      </c>
      <c r="G407" s="17">
        <v>71973</v>
      </c>
      <c r="H407" s="18">
        <v>0</v>
      </c>
      <c r="I407" s="18">
        <v>0</v>
      </c>
      <c r="J407" s="17">
        <v>71973</v>
      </c>
      <c r="K407" s="17">
        <v>287293.14</v>
      </c>
      <c r="L407" s="17">
        <v>68859.35</v>
      </c>
      <c r="M407" s="17">
        <v>68859.35</v>
      </c>
      <c r="N407" s="17">
        <v>68859.35</v>
      </c>
      <c r="O407" s="17">
        <v>0</v>
      </c>
    </row>
    <row r="408" spans="1:15" ht="12.75">
      <c r="A408" s="11"/>
      <c r="B408" s="35" t="s">
        <v>442</v>
      </c>
      <c r="C408" s="31"/>
      <c r="D408" s="31"/>
      <c r="E408" s="32"/>
      <c r="F408" s="12" t="s">
        <v>106</v>
      </c>
      <c r="G408" s="13">
        <v>72108</v>
      </c>
      <c r="H408" s="14">
        <v>0</v>
      </c>
      <c r="I408" s="14">
        <v>0</v>
      </c>
      <c r="J408" s="13">
        <v>72108</v>
      </c>
      <c r="K408" s="13">
        <v>288432</v>
      </c>
      <c r="L408" s="13">
        <v>73050.53</v>
      </c>
      <c r="M408" s="13">
        <v>73050.53</v>
      </c>
      <c r="N408" s="13">
        <v>73050.53</v>
      </c>
      <c r="O408" s="13">
        <v>0</v>
      </c>
    </row>
    <row r="409" spans="1:15" ht="12.75">
      <c r="A409" s="15"/>
      <c r="B409" s="36" t="s">
        <v>443</v>
      </c>
      <c r="C409" s="31"/>
      <c r="D409" s="31"/>
      <c r="E409" s="32"/>
      <c r="F409" s="16" t="s">
        <v>33</v>
      </c>
      <c r="G409" s="17">
        <v>0</v>
      </c>
      <c r="H409" s="18">
        <v>0</v>
      </c>
      <c r="I409" s="18">
        <v>0</v>
      </c>
      <c r="J409" s="17">
        <v>0</v>
      </c>
      <c r="K409" s="17">
        <v>19972</v>
      </c>
      <c r="L409" s="17">
        <v>0</v>
      </c>
      <c r="M409" s="17">
        <v>0</v>
      </c>
      <c r="N409" s="17">
        <v>0</v>
      </c>
      <c r="O409" s="17">
        <v>0</v>
      </c>
    </row>
    <row r="410" spans="1:15" ht="12.75">
      <c r="A410" s="11"/>
      <c r="B410" s="35" t="s">
        <v>444</v>
      </c>
      <c r="C410" s="31"/>
      <c r="D410" s="31"/>
      <c r="E410" s="32"/>
      <c r="F410" s="12" t="s">
        <v>37</v>
      </c>
      <c r="G410" s="13">
        <v>16200</v>
      </c>
      <c r="H410" s="14">
        <v>0</v>
      </c>
      <c r="I410" s="14">
        <v>0</v>
      </c>
      <c r="J410" s="13">
        <v>16200</v>
      </c>
      <c r="K410" s="13">
        <v>64800</v>
      </c>
      <c r="L410" s="13">
        <v>9900</v>
      </c>
      <c r="M410" s="13">
        <v>9900</v>
      </c>
      <c r="N410" s="13">
        <v>9900</v>
      </c>
      <c r="O410" s="13">
        <v>0</v>
      </c>
    </row>
    <row r="411" spans="1:15" ht="12.75">
      <c r="A411" s="15"/>
      <c r="B411" s="36" t="s">
        <v>445</v>
      </c>
      <c r="C411" s="31"/>
      <c r="D411" s="31"/>
      <c r="E411" s="32"/>
      <c r="F411" s="16" t="s">
        <v>21</v>
      </c>
      <c r="G411" s="17">
        <v>32641</v>
      </c>
      <c r="H411" s="18">
        <v>0</v>
      </c>
      <c r="I411" s="18">
        <v>0</v>
      </c>
      <c r="J411" s="17">
        <v>32641</v>
      </c>
      <c r="K411" s="17">
        <v>134938</v>
      </c>
      <c r="L411" s="17">
        <v>28435.95</v>
      </c>
      <c r="M411" s="17">
        <v>28435.95</v>
      </c>
      <c r="N411" s="17">
        <v>28435.95</v>
      </c>
      <c r="O411" s="17">
        <v>0</v>
      </c>
    </row>
    <row r="412" spans="1:15" ht="12.75">
      <c r="A412" s="11"/>
      <c r="B412" s="35" t="s">
        <v>446</v>
      </c>
      <c r="C412" s="31"/>
      <c r="D412" s="31"/>
      <c r="E412" s="32"/>
      <c r="F412" s="12" t="s">
        <v>41</v>
      </c>
      <c r="G412" s="13">
        <v>15237</v>
      </c>
      <c r="H412" s="14">
        <v>0</v>
      </c>
      <c r="I412" s="14">
        <v>0</v>
      </c>
      <c r="J412" s="13">
        <v>15237</v>
      </c>
      <c r="K412" s="13">
        <v>60948</v>
      </c>
      <c r="L412" s="13">
        <v>15036.1</v>
      </c>
      <c r="M412" s="13">
        <v>15036.1</v>
      </c>
      <c r="N412" s="13">
        <v>15036.1</v>
      </c>
      <c r="O412" s="13">
        <v>0</v>
      </c>
    </row>
    <row r="413" spans="1:15" ht="12.75">
      <c r="A413" s="15"/>
      <c r="B413" s="36" t="s">
        <v>447</v>
      </c>
      <c r="C413" s="31"/>
      <c r="D413" s="31"/>
      <c r="E413" s="32"/>
      <c r="F413" s="16" t="s">
        <v>29</v>
      </c>
      <c r="G413" s="17">
        <v>0</v>
      </c>
      <c r="H413" s="18">
        <v>0</v>
      </c>
      <c r="I413" s="18">
        <v>0</v>
      </c>
      <c r="J413" s="17">
        <v>0</v>
      </c>
      <c r="K413" s="17">
        <v>80497</v>
      </c>
      <c r="L413" s="17">
        <v>0</v>
      </c>
      <c r="M413" s="17">
        <v>0</v>
      </c>
      <c r="N413" s="17">
        <v>0</v>
      </c>
      <c r="O413" s="17">
        <v>0</v>
      </c>
    </row>
    <row r="414" spans="1:15" ht="15">
      <c r="A414" s="11"/>
      <c r="B414" s="35" t="s">
        <v>448</v>
      </c>
      <c r="C414" s="31"/>
      <c r="D414" s="31"/>
      <c r="E414" s="32"/>
      <c r="F414" s="12" t="s">
        <v>27</v>
      </c>
      <c r="G414" s="13">
        <v>711</v>
      </c>
      <c r="H414" s="14">
        <v>0</v>
      </c>
      <c r="I414" s="14">
        <v>0</v>
      </c>
      <c r="J414" s="13">
        <v>711</v>
      </c>
      <c r="K414" s="13">
        <v>2844</v>
      </c>
      <c r="L414" s="13">
        <v>711</v>
      </c>
      <c r="M414" s="13">
        <v>711</v>
      </c>
      <c r="N414" s="13">
        <v>711</v>
      </c>
      <c r="O414" s="13">
        <v>0</v>
      </c>
    </row>
    <row r="415" spans="1:15" ht="12.75">
      <c r="A415" s="15"/>
      <c r="B415" s="36" t="s">
        <v>449</v>
      </c>
      <c r="C415" s="31"/>
      <c r="D415" s="31"/>
      <c r="E415" s="32"/>
      <c r="F415" s="16" t="s">
        <v>19</v>
      </c>
      <c r="G415" s="17">
        <v>25942</v>
      </c>
      <c r="H415" s="18">
        <v>0</v>
      </c>
      <c r="I415" s="18">
        <v>0</v>
      </c>
      <c r="J415" s="17">
        <v>25942</v>
      </c>
      <c r="K415" s="17">
        <v>99025.5</v>
      </c>
      <c r="L415" s="17">
        <v>2728.04</v>
      </c>
      <c r="M415" s="17">
        <v>2728.04</v>
      </c>
      <c r="N415" s="17">
        <v>2728.04</v>
      </c>
      <c r="O415" s="17">
        <v>0</v>
      </c>
    </row>
    <row r="416" spans="1:15" ht="12.75">
      <c r="A416" s="11"/>
      <c r="B416" s="35" t="s">
        <v>450</v>
      </c>
      <c r="C416" s="31"/>
      <c r="D416" s="31"/>
      <c r="E416" s="32"/>
      <c r="F416" s="12" t="s">
        <v>39</v>
      </c>
      <c r="G416" s="13">
        <v>6261</v>
      </c>
      <c r="H416" s="14">
        <v>0</v>
      </c>
      <c r="I416" s="14">
        <v>0</v>
      </c>
      <c r="J416" s="13">
        <v>6261</v>
      </c>
      <c r="K416" s="13">
        <v>37566</v>
      </c>
      <c r="L416" s="13">
        <v>6649.96</v>
      </c>
      <c r="M416" s="13">
        <v>6649.96</v>
      </c>
      <c r="N416" s="13">
        <v>6649.96</v>
      </c>
      <c r="O416" s="13">
        <v>0</v>
      </c>
    </row>
    <row r="417" spans="1:15" ht="12.75">
      <c r="A417" s="15"/>
      <c r="B417" s="36" t="s">
        <v>451</v>
      </c>
      <c r="C417" s="31"/>
      <c r="D417" s="31"/>
      <c r="E417" s="32"/>
      <c r="F417" s="16" t="s">
        <v>452</v>
      </c>
      <c r="G417" s="17">
        <v>0</v>
      </c>
      <c r="H417" s="18">
        <v>2672.8</v>
      </c>
      <c r="I417" s="18">
        <v>0</v>
      </c>
      <c r="J417" s="17">
        <v>2672.8</v>
      </c>
      <c r="K417" s="17">
        <v>2672.8</v>
      </c>
      <c r="L417" s="17">
        <v>2672.8</v>
      </c>
      <c r="M417" s="17">
        <v>2672.8</v>
      </c>
      <c r="N417" s="17">
        <v>2672.8</v>
      </c>
      <c r="O417" s="17">
        <v>0</v>
      </c>
    </row>
    <row r="418" spans="1:15" ht="12.75">
      <c r="A418" s="11"/>
      <c r="B418" s="35" t="s">
        <v>453</v>
      </c>
      <c r="C418" s="31"/>
      <c r="D418" s="31"/>
      <c r="E418" s="32"/>
      <c r="F418" s="12" t="s">
        <v>29</v>
      </c>
      <c r="G418" s="13">
        <v>0</v>
      </c>
      <c r="H418" s="14">
        <v>0</v>
      </c>
      <c r="I418" s="14">
        <v>0</v>
      </c>
      <c r="J418" s="13">
        <v>0</v>
      </c>
      <c r="K418" s="13">
        <v>110953</v>
      </c>
      <c r="L418" s="13">
        <v>0</v>
      </c>
      <c r="M418" s="13">
        <v>0</v>
      </c>
      <c r="N418" s="13">
        <v>0</v>
      </c>
      <c r="O418" s="13">
        <v>0</v>
      </c>
    </row>
    <row r="419" spans="1:15" ht="12.75">
      <c r="A419" s="15"/>
      <c r="B419" s="36" t="s">
        <v>454</v>
      </c>
      <c r="C419" s="31"/>
      <c r="D419" s="31"/>
      <c r="E419" s="32"/>
      <c r="F419" s="16" t="s">
        <v>37</v>
      </c>
      <c r="G419" s="17">
        <v>12300</v>
      </c>
      <c r="H419" s="18">
        <v>0</v>
      </c>
      <c r="I419" s="18">
        <v>0</v>
      </c>
      <c r="J419" s="17">
        <v>12300</v>
      </c>
      <c r="K419" s="17">
        <v>49200</v>
      </c>
      <c r="L419" s="17">
        <v>9900</v>
      </c>
      <c r="M419" s="17">
        <v>9900</v>
      </c>
      <c r="N419" s="17">
        <v>9900</v>
      </c>
      <c r="O419" s="17">
        <v>0</v>
      </c>
    </row>
    <row r="420" spans="1:15" ht="12.75">
      <c r="A420" s="11"/>
      <c r="B420" s="35" t="s">
        <v>455</v>
      </c>
      <c r="C420" s="31"/>
      <c r="D420" s="31"/>
      <c r="E420" s="32"/>
      <c r="F420" s="12" t="s">
        <v>19</v>
      </c>
      <c r="G420" s="13">
        <v>29678</v>
      </c>
      <c r="H420" s="14">
        <v>0</v>
      </c>
      <c r="I420" s="14">
        <v>0</v>
      </c>
      <c r="J420" s="13">
        <v>29678</v>
      </c>
      <c r="K420" s="13">
        <v>103398.4</v>
      </c>
      <c r="L420" s="13">
        <v>4347.19</v>
      </c>
      <c r="M420" s="13">
        <v>4347.19</v>
      </c>
      <c r="N420" s="13">
        <v>4347.19</v>
      </c>
      <c r="O420" s="13">
        <v>0</v>
      </c>
    </row>
    <row r="421" spans="1:15" ht="12.75">
      <c r="A421" s="15"/>
      <c r="B421" s="36" t="s">
        <v>456</v>
      </c>
      <c r="C421" s="31"/>
      <c r="D421" s="31"/>
      <c r="E421" s="32"/>
      <c r="F421" s="16" t="s">
        <v>41</v>
      </c>
      <c r="G421" s="17">
        <v>22455</v>
      </c>
      <c r="H421" s="18">
        <v>0</v>
      </c>
      <c r="I421" s="18">
        <v>0</v>
      </c>
      <c r="J421" s="17">
        <v>22455</v>
      </c>
      <c r="K421" s="17">
        <v>89820</v>
      </c>
      <c r="L421" s="17">
        <v>25489.74</v>
      </c>
      <c r="M421" s="17">
        <v>25489.74</v>
      </c>
      <c r="N421" s="17">
        <v>25489.74</v>
      </c>
      <c r="O421" s="17">
        <v>0</v>
      </c>
    </row>
    <row r="422" spans="1:15" ht="12.75">
      <c r="A422" s="11"/>
      <c r="B422" s="35" t="s">
        <v>457</v>
      </c>
      <c r="C422" s="31"/>
      <c r="D422" s="31"/>
      <c r="E422" s="32"/>
      <c r="F422" s="12" t="s">
        <v>21</v>
      </c>
      <c r="G422" s="13">
        <v>44876</v>
      </c>
      <c r="H422" s="14">
        <v>0</v>
      </c>
      <c r="I422" s="14">
        <v>0</v>
      </c>
      <c r="J422" s="13">
        <v>44876</v>
      </c>
      <c r="K422" s="13">
        <v>185860</v>
      </c>
      <c r="L422" s="13">
        <v>49359.89</v>
      </c>
      <c r="M422" s="13">
        <v>49359.89</v>
      </c>
      <c r="N422" s="13">
        <v>49359.89</v>
      </c>
      <c r="O422" s="13">
        <v>0</v>
      </c>
    </row>
    <row r="423" spans="1:15" ht="15">
      <c r="A423" s="15"/>
      <c r="B423" s="36" t="s">
        <v>458</v>
      </c>
      <c r="C423" s="31"/>
      <c r="D423" s="31"/>
      <c r="E423" s="32"/>
      <c r="F423" s="16" t="s">
        <v>23</v>
      </c>
      <c r="G423" s="17">
        <v>16000</v>
      </c>
      <c r="H423" s="18">
        <v>0</v>
      </c>
      <c r="I423" s="18">
        <v>0</v>
      </c>
      <c r="J423" s="17">
        <v>16000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</row>
    <row r="424" spans="1:15" ht="12.75">
      <c r="A424" s="11"/>
      <c r="B424" s="35" t="s">
        <v>459</v>
      </c>
      <c r="C424" s="31"/>
      <c r="D424" s="31"/>
      <c r="E424" s="32"/>
      <c r="F424" s="12" t="s">
        <v>25</v>
      </c>
      <c r="G424" s="13">
        <v>157494</v>
      </c>
      <c r="H424" s="14">
        <v>0</v>
      </c>
      <c r="I424" s="14">
        <v>0</v>
      </c>
      <c r="J424" s="13">
        <v>157494</v>
      </c>
      <c r="K424" s="13">
        <v>622927.46</v>
      </c>
      <c r="L424" s="13">
        <v>209172.84</v>
      </c>
      <c r="M424" s="13">
        <v>209172.84</v>
      </c>
      <c r="N424" s="13">
        <v>209172.84</v>
      </c>
      <c r="O424" s="13">
        <v>0</v>
      </c>
    </row>
    <row r="425" spans="1:15" ht="12.75">
      <c r="A425" s="15"/>
      <c r="B425" s="36" t="s">
        <v>460</v>
      </c>
      <c r="C425" s="31"/>
      <c r="D425" s="31"/>
      <c r="E425" s="32"/>
      <c r="F425" s="16" t="s">
        <v>33</v>
      </c>
      <c r="G425" s="17">
        <v>0</v>
      </c>
      <c r="H425" s="18">
        <v>0</v>
      </c>
      <c r="I425" s="18">
        <v>0</v>
      </c>
      <c r="J425" s="17">
        <v>0</v>
      </c>
      <c r="K425" s="17">
        <v>26068</v>
      </c>
      <c r="L425" s="17">
        <v>0</v>
      </c>
      <c r="M425" s="17">
        <v>0</v>
      </c>
      <c r="N425" s="17">
        <v>0</v>
      </c>
      <c r="O425" s="17">
        <v>0</v>
      </c>
    </row>
    <row r="426" spans="1:15" ht="12.75">
      <c r="A426" s="11"/>
      <c r="B426" s="35" t="s">
        <v>461</v>
      </c>
      <c r="C426" s="31"/>
      <c r="D426" s="31"/>
      <c r="E426" s="32"/>
      <c r="F426" s="12" t="s">
        <v>106</v>
      </c>
      <c r="G426" s="13">
        <v>51294</v>
      </c>
      <c r="H426" s="14">
        <v>0</v>
      </c>
      <c r="I426" s="14">
        <v>0</v>
      </c>
      <c r="J426" s="13">
        <v>51294</v>
      </c>
      <c r="K426" s="13">
        <v>205176</v>
      </c>
      <c r="L426" s="13">
        <v>57948.96</v>
      </c>
      <c r="M426" s="13">
        <v>57948.96</v>
      </c>
      <c r="N426" s="13">
        <v>57948.96</v>
      </c>
      <c r="O426" s="13">
        <v>0</v>
      </c>
    </row>
    <row r="427" spans="1:15" ht="15">
      <c r="A427" s="15"/>
      <c r="B427" s="36" t="s">
        <v>462</v>
      </c>
      <c r="C427" s="31"/>
      <c r="D427" s="31"/>
      <c r="E427" s="32"/>
      <c r="F427" s="16" t="s">
        <v>27</v>
      </c>
      <c r="G427" s="17">
        <v>816</v>
      </c>
      <c r="H427" s="18">
        <v>0</v>
      </c>
      <c r="I427" s="18">
        <v>0</v>
      </c>
      <c r="J427" s="17">
        <v>816</v>
      </c>
      <c r="K427" s="17">
        <v>3264</v>
      </c>
      <c r="L427" s="17">
        <v>816</v>
      </c>
      <c r="M427" s="17">
        <v>816</v>
      </c>
      <c r="N427" s="17">
        <v>816</v>
      </c>
      <c r="O427" s="17">
        <v>0</v>
      </c>
    </row>
    <row r="428" spans="1:15" ht="12.75">
      <c r="A428" s="11"/>
      <c r="B428" s="35" t="s">
        <v>463</v>
      </c>
      <c r="C428" s="31"/>
      <c r="D428" s="31"/>
      <c r="E428" s="32"/>
      <c r="F428" s="12" t="s">
        <v>39</v>
      </c>
      <c r="G428" s="13">
        <v>8851</v>
      </c>
      <c r="H428" s="14">
        <v>0</v>
      </c>
      <c r="I428" s="14">
        <v>0</v>
      </c>
      <c r="J428" s="13">
        <v>8851</v>
      </c>
      <c r="K428" s="13">
        <v>53106</v>
      </c>
      <c r="L428" s="13">
        <v>11525.71</v>
      </c>
      <c r="M428" s="13">
        <v>11525.71</v>
      </c>
      <c r="N428" s="13">
        <v>11525.71</v>
      </c>
      <c r="O428" s="13">
        <v>0</v>
      </c>
    </row>
    <row r="429" spans="1:15" ht="12.75">
      <c r="A429" s="38" t="s">
        <v>187</v>
      </c>
      <c r="B429" s="31"/>
      <c r="C429" s="31"/>
      <c r="D429" s="31"/>
      <c r="E429" s="31"/>
      <c r="F429" s="32"/>
      <c r="G429" s="10">
        <v>17000</v>
      </c>
      <c r="H429" s="10">
        <v>0</v>
      </c>
      <c r="I429" s="10">
        <v>5000</v>
      </c>
      <c r="J429" s="10">
        <v>12000</v>
      </c>
      <c r="K429" s="10">
        <v>12000</v>
      </c>
      <c r="L429" s="10">
        <v>12000</v>
      </c>
      <c r="M429" s="10">
        <v>12000</v>
      </c>
      <c r="N429" s="10">
        <v>12000</v>
      </c>
      <c r="O429" s="10">
        <v>0</v>
      </c>
    </row>
    <row r="430" spans="1:15" ht="12.75">
      <c r="A430" s="15"/>
      <c r="B430" s="36" t="s">
        <v>464</v>
      </c>
      <c r="C430" s="31"/>
      <c r="D430" s="31"/>
      <c r="E430" s="32"/>
      <c r="F430" s="16" t="s">
        <v>289</v>
      </c>
      <c r="G430" s="17">
        <v>17000</v>
      </c>
      <c r="H430" s="18">
        <v>0</v>
      </c>
      <c r="I430" s="18">
        <v>5000</v>
      </c>
      <c r="J430" s="17">
        <v>12000</v>
      </c>
      <c r="K430" s="17">
        <v>12000</v>
      </c>
      <c r="L430" s="17">
        <v>12000</v>
      </c>
      <c r="M430" s="17">
        <v>12000</v>
      </c>
      <c r="N430" s="17">
        <v>12000</v>
      </c>
      <c r="O430" s="17">
        <v>0</v>
      </c>
    </row>
    <row r="431" spans="1:15" ht="12.75">
      <c r="A431" s="38" t="s">
        <v>43</v>
      </c>
      <c r="B431" s="31"/>
      <c r="C431" s="31"/>
      <c r="D431" s="31"/>
      <c r="E431" s="31"/>
      <c r="F431" s="32"/>
      <c r="G431" s="10">
        <v>379584</v>
      </c>
      <c r="H431" s="10">
        <v>7886</v>
      </c>
      <c r="I431" s="10">
        <v>49616</v>
      </c>
      <c r="J431" s="10">
        <v>337854</v>
      </c>
      <c r="K431" s="10">
        <v>270865.1</v>
      </c>
      <c r="L431" s="10">
        <v>222604.12</v>
      </c>
      <c r="M431" s="10">
        <v>222604.12</v>
      </c>
      <c r="N431" s="10">
        <v>198033.46</v>
      </c>
      <c r="O431" s="10">
        <v>0</v>
      </c>
    </row>
    <row r="432" spans="1:15" ht="12.75">
      <c r="A432" s="40" t="s">
        <v>465</v>
      </c>
      <c r="B432" s="41"/>
      <c r="C432" s="41"/>
      <c r="D432" s="41"/>
      <c r="E432" s="41"/>
      <c r="F432" s="20"/>
      <c r="G432" s="17">
        <v>3000</v>
      </c>
      <c r="H432" s="18">
        <v>0</v>
      </c>
      <c r="I432" s="18">
        <v>3000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</row>
    <row r="433" spans="1:15" ht="15">
      <c r="A433" s="11"/>
      <c r="B433" s="35" t="s">
        <v>466</v>
      </c>
      <c r="C433" s="31"/>
      <c r="D433" s="31"/>
      <c r="E433" s="32"/>
      <c r="F433" s="12" t="s">
        <v>53</v>
      </c>
      <c r="G433" s="13">
        <v>1587</v>
      </c>
      <c r="H433" s="14">
        <v>0</v>
      </c>
      <c r="I433" s="14">
        <v>0</v>
      </c>
      <c r="J433" s="13">
        <v>1587</v>
      </c>
      <c r="K433" s="13">
        <v>6348</v>
      </c>
      <c r="L433" s="13">
        <v>1545.32</v>
      </c>
      <c r="M433" s="13">
        <v>1545.32</v>
      </c>
      <c r="N433" s="13">
        <v>1037.79</v>
      </c>
      <c r="O433" s="13">
        <v>0</v>
      </c>
    </row>
    <row r="434" spans="1:15" ht="12.75">
      <c r="A434" s="15"/>
      <c r="B434" s="36" t="s">
        <v>467</v>
      </c>
      <c r="C434" s="31"/>
      <c r="D434" s="31"/>
      <c r="E434" s="32"/>
      <c r="F434" s="16" t="s">
        <v>55</v>
      </c>
      <c r="G434" s="17">
        <v>4806</v>
      </c>
      <c r="H434" s="18">
        <v>0</v>
      </c>
      <c r="I434" s="18">
        <v>0</v>
      </c>
      <c r="J434" s="17">
        <v>4806</v>
      </c>
      <c r="K434" s="17">
        <v>19224</v>
      </c>
      <c r="L434" s="17">
        <v>4682.81</v>
      </c>
      <c r="M434" s="17">
        <v>4682.81</v>
      </c>
      <c r="N434" s="17">
        <v>3144.81</v>
      </c>
      <c r="O434" s="17">
        <v>0</v>
      </c>
    </row>
    <row r="435" spans="1:15" ht="12.75">
      <c r="A435" s="11"/>
      <c r="B435" s="35" t="s">
        <v>468</v>
      </c>
      <c r="C435" s="31"/>
      <c r="D435" s="31"/>
      <c r="E435" s="32"/>
      <c r="F435" s="12" t="s">
        <v>73</v>
      </c>
      <c r="G435" s="13">
        <v>172650</v>
      </c>
      <c r="H435" s="14">
        <v>0</v>
      </c>
      <c r="I435" s="14">
        <v>21200</v>
      </c>
      <c r="J435" s="13">
        <v>151450</v>
      </c>
      <c r="K435" s="13">
        <v>50119</v>
      </c>
      <c r="L435" s="13">
        <v>50119</v>
      </c>
      <c r="M435" s="13">
        <v>50119</v>
      </c>
      <c r="N435" s="13">
        <v>50119</v>
      </c>
      <c r="O435" s="13">
        <v>0</v>
      </c>
    </row>
    <row r="436" spans="1:15" ht="12.75">
      <c r="A436" s="15"/>
      <c r="B436" s="36" t="s">
        <v>469</v>
      </c>
      <c r="C436" s="31"/>
      <c r="D436" s="31"/>
      <c r="E436" s="32"/>
      <c r="F436" s="16" t="s">
        <v>47</v>
      </c>
      <c r="G436" s="17">
        <v>3000</v>
      </c>
      <c r="H436" s="18">
        <v>0</v>
      </c>
      <c r="I436" s="18">
        <v>2665</v>
      </c>
      <c r="J436" s="17">
        <v>335</v>
      </c>
      <c r="K436" s="17">
        <v>335</v>
      </c>
      <c r="L436" s="17">
        <v>335</v>
      </c>
      <c r="M436" s="17">
        <v>335</v>
      </c>
      <c r="N436" s="17">
        <v>335</v>
      </c>
      <c r="O436" s="17">
        <v>0</v>
      </c>
    </row>
    <row r="437" spans="1:15" ht="12.75">
      <c r="A437" s="11"/>
      <c r="B437" s="35" t="s">
        <v>470</v>
      </c>
      <c r="C437" s="31"/>
      <c r="D437" s="31"/>
      <c r="E437" s="32"/>
      <c r="F437" s="12" t="s">
        <v>111</v>
      </c>
      <c r="G437" s="13">
        <v>102750</v>
      </c>
      <c r="H437" s="14">
        <v>0</v>
      </c>
      <c r="I437" s="14">
        <v>0</v>
      </c>
      <c r="J437" s="13">
        <v>102750</v>
      </c>
      <c r="K437" s="13">
        <v>91700</v>
      </c>
      <c r="L437" s="13">
        <v>91700</v>
      </c>
      <c r="M437" s="13">
        <v>91700</v>
      </c>
      <c r="N437" s="13">
        <v>91700</v>
      </c>
      <c r="O437" s="13">
        <v>0</v>
      </c>
    </row>
    <row r="438" spans="1:15" ht="15">
      <c r="A438" s="15"/>
      <c r="B438" s="36" t="s">
        <v>471</v>
      </c>
      <c r="C438" s="31"/>
      <c r="D438" s="31"/>
      <c r="E438" s="32"/>
      <c r="F438" s="16" t="s">
        <v>472</v>
      </c>
      <c r="G438" s="17">
        <v>45000</v>
      </c>
      <c r="H438" s="18">
        <v>7886</v>
      </c>
      <c r="I438" s="18">
        <v>0</v>
      </c>
      <c r="J438" s="17">
        <v>52886</v>
      </c>
      <c r="K438" s="17">
        <v>52639.1</v>
      </c>
      <c r="L438" s="17">
        <v>47855.38</v>
      </c>
      <c r="M438" s="17">
        <v>47855.38</v>
      </c>
      <c r="N438" s="17">
        <v>29038.77</v>
      </c>
      <c r="O438" s="17">
        <v>0</v>
      </c>
    </row>
    <row r="439" spans="1:15" ht="15">
      <c r="A439" s="11"/>
      <c r="B439" s="35" t="s">
        <v>473</v>
      </c>
      <c r="C439" s="31"/>
      <c r="D439" s="31"/>
      <c r="E439" s="32"/>
      <c r="F439" s="12" t="s">
        <v>172</v>
      </c>
      <c r="G439" s="13">
        <v>30000</v>
      </c>
      <c r="H439" s="14">
        <v>0</v>
      </c>
      <c r="I439" s="14">
        <v>14780</v>
      </c>
      <c r="J439" s="13">
        <v>15220</v>
      </c>
      <c r="K439" s="13">
        <v>15220</v>
      </c>
      <c r="L439" s="13">
        <v>15220</v>
      </c>
      <c r="M439" s="13">
        <v>15220</v>
      </c>
      <c r="N439" s="13">
        <v>15220</v>
      </c>
      <c r="O439" s="13">
        <v>0</v>
      </c>
    </row>
    <row r="440" spans="1:15" ht="12.75">
      <c r="A440" s="15"/>
      <c r="B440" s="36" t="s">
        <v>474</v>
      </c>
      <c r="C440" s="31"/>
      <c r="D440" s="31"/>
      <c r="E440" s="32"/>
      <c r="F440" s="16" t="s">
        <v>323</v>
      </c>
      <c r="G440" s="17">
        <v>10971</v>
      </c>
      <c r="H440" s="18">
        <v>0</v>
      </c>
      <c r="I440" s="18">
        <v>10971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</row>
    <row r="441" spans="1:15" ht="12.75">
      <c r="A441" s="11"/>
      <c r="B441" s="35" t="s">
        <v>475</v>
      </c>
      <c r="C441" s="31"/>
      <c r="D441" s="31"/>
      <c r="E441" s="32"/>
      <c r="F441" s="12" t="s">
        <v>55</v>
      </c>
      <c r="G441" s="13">
        <v>6630</v>
      </c>
      <c r="H441" s="14">
        <v>0</v>
      </c>
      <c r="I441" s="14">
        <v>0</v>
      </c>
      <c r="J441" s="13">
        <v>6630</v>
      </c>
      <c r="K441" s="13">
        <v>26520</v>
      </c>
      <c r="L441" s="13">
        <v>8380.91</v>
      </c>
      <c r="M441" s="13">
        <v>8380.91</v>
      </c>
      <c r="N441" s="13">
        <v>5592.55</v>
      </c>
      <c r="O441" s="13">
        <v>0</v>
      </c>
    </row>
    <row r="442" spans="1:15" ht="15">
      <c r="A442" s="15"/>
      <c r="B442" s="36" t="s">
        <v>476</v>
      </c>
      <c r="C442" s="31"/>
      <c r="D442" s="31"/>
      <c r="E442" s="32"/>
      <c r="F442" s="16" t="s">
        <v>53</v>
      </c>
      <c r="G442" s="17">
        <v>2190</v>
      </c>
      <c r="H442" s="18">
        <v>0</v>
      </c>
      <c r="I442" s="18">
        <v>0</v>
      </c>
      <c r="J442" s="17">
        <v>2190</v>
      </c>
      <c r="K442" s="17">
        <v>8760</v>
      </c>
      <c r="L442" s="17">
        <v>2765.7</v>
      </c>
      <c r="M442" s="17">
        <v>2765.7</v>
      </c>
      <c r="N442" s="17">
        <v>1845.54</v>
      </c>
      <c r="O442" s="17">
        <v>0</v>
      </c>
    </row>
    <row r="443" spans="1:15" ht="12.75">
      <c r="A443" s="38" t="s">
        <v>56</v>
      </c>
      <c r="B443" s="31"/>
      <c r="C443" s="31"/>
      <c r="D443" s="31"/>
      <c r="E443" s="31"/>
      <c r="F443" s="32"/>
      <c r="G443" s="10">
        <v>0</v>
      </c>
      <c r="H443" s="10">
        <v>0</v>
      </c>
      <c r="I443" s="10">
        <v>0</v>
      </c>
      <c r="J443" s="10">
        <v>0</v>
      </c>
      <c r="K443" s="10">
        <v>13648</v>
      </c>
      <c r="L443" s="10">
        <v>0</v>
      </c>
      <c r="M443" s="10">
        <v>0</v>
      </c>
      <c r="N443" s="10">
        <v>0</v>
      </c>
      <c r="O443" s="10">
        <v>0</v>
      </c>
    </row>
    <row r="444" spans="1:15" ht="12.75">
      <c r="A444" s="11"/>
      <c r="B444" s="35" t="s">
        <v>477</v>
      </c>
      <c r="C444" s="31"/>
      <c r="D444" s="31"/>
      <c r="E444" s="32"/>
      <c r="F444" s="12" t="s">
        <v>60</v>
      </c>
      <c r="G444" s="13">
        <v>0</v>
      </c>
      <c r="H444" s="14">
        <v>0</v>
      </c>
      <c r="I444" s="14">
        <v>0</v>
      </c>
      <c r="J444" s="13">
        <v>0</v>
      </c>
      <c r="K444" s="13">
        <v>6436</v>
      </c>
      <c r="L444" s="13">
        <v>0</v>
      </c>
      <c r="M444" s="13">
        <v>0</v>
      </c>
      <c r="N444" s="13">
        <v>0</v>
      </c>
      <c r="O444" s="13">
        <v>0</v>
      </c>
    </row>
    <row r="445" spans="1:15" ht="12.75">
      <c r="A445" s="15"/>
      <c r="B445" s="36" t="s">
        <v>478</v>
      </c>
      <c r="C445" s="31"/>
      <c r="D445" s="31"/>
      <c r="E445" s="32"/>
      <c r="F445" s="16" t="s">
        <v>60</v>
      </c>
      <c r="G445" s="17">
        <v>0</v>
      </c>
      <c r="H445" s="18">
        <v>0</v>
      </c>
      <c r="I445" s="18">
        <v>0</v>
      </c>
      <c r="J445" s="17">
        <v>0</v>
      </c>
      <c r="K445" s="17">
        <v>7212</v>
      </c>
      <c r="L445" s="17">
        <v>0</v>
      </c>
      <c r="M445" s="17">
        <v>0</v>
      </c>
      <c r="N445" s="17">
        <v>0</v>
      </c>
      <c r="O445" s="17">
        <v>0</v>
      </c>
    </row>
    <row r="446" spans="1:15" ht="12.75">
      <c r="A446" s="37" t="s">
        <v>479</v>
      </c>
      <c r="B446" s="31"/>
      <c r="C446" s="31"/>
      <c r="D446" s="31"/>
      <c r="E446" s="31"/>
      <c r="F446" s="32"/>
      <c r="G446" s="9">
        <v>462470</v>
      </c>
      <c r="H446" s="9">
        <v>30374</v>
      </c>
      <c r="I446" s="9">
        <v>3555.71</v>
      </c>
      <c r="J446" s="9">
        <v>489288.29</v>
      </c>
      <c r="K446" s="9">
        <v>1994517.11</v>
      </c>
      <c r="L446" s="9">
        <v>574952.88</v>
      </c>
      <c r="M446" s="9">
        <v>574952.88</v>
      </c>
      <c r="N446" s="9">
        <v>569602.62</v>
      </c>
      <c r="O446" s="9">
        <v>0</v>
      </c>
    </row>
    <row r="447" spans="1:15" ht="12.75">
      <c r="A447" s="38" t="s">
        <v>17</v>
      </c>
      <c r="B447" s="31"/>
      <c r="C447" s="31"/>
      <c r="D447" s="31"/>
      <c r="E447" s="31"/>
      <c r="F447" s="32"/>
      <c r="G447" s="10">
        <v>444245</v>
      </c>
      <c r="H447" s="10">
        <v>0</v>
      </c>
      <c r="I447" s="10">
        <v>0</v>
      </c>
      <c r="J447" s="10">
        <v>444245</v>
      </c>
      <c r="K447" s="10">
        <v>1906580.82</v>
      </c>
      <c r="L447" s="10">
        <v>524953.78</v>
      </c>
      <c r="M447" s="10">
        <v>524953.78</v>
      </c>
      <c r="N447" s="10">
        <v>524953.78</v>
      </c>
      <c r="O447" s="10">
        <v>0</v>
      </c>
    </row>
    <row r="448" spans="1:15" ht="12.75">
      <c r="A448" s="11"/>
      <c r="B448" s="35" t="s">
        <v>480</v>
      </c>
      <c r="C448" s="31"/>
      <c r="D448" s="31"/>
      <c r="E448" s="32"/>
      <c r="F448" s="12" t="s">
        <v>21</v>
      </c>
      <c r="G448" s="13">
        <v>30357</v>
      </c>
      <c r="H448" s="14">
        <v>0</v>
      </c>
      <c r="I448" s="14">
        <v>0</v>
      </c>
      <c r="J448" s="13">
        <v>30357</v>
      </c>
      <c r="K448" s="13">
        <v>126110</v>
      </c>
      <c r="L448" s="13">
        <v>41402.06</v>
      </c>
      <c r="M448" s="13">
        <v>41402.06</v>
      </c>
      <c r="N448" s="13">
        <v>41402.06</v>
      </c>
      <c r="O448" s="13">
        <v>0</v>
      </c>
    </row>
    <row r="449" spans="1:15" ht="12.75">
      <c r="A449" s="15"/>
      <c r="B449" s="36" t="s">
        <v>481</v>
      </c>
      <c r="C449" s="31"/>
      <c r="D449" s="31"/>
      <c r="E449" s="32"/>
      <c r="F449" s="16" t="s">
        <v>41</v>
      </c>
      <c r="G449" s="17">
        <v>17958</v>
      </c>
      <c r="H449" s="18">
        <v>0</v>
      </c>
      <c r="I449" s="18">
        <v>0</v>
      </c>
      <c r="J449" s="17">
        <v>17958</v>
      </c>
      <c r="K449" s="17">
        <v>71832</v>
      </c>
      <c r="L449" s="17">
        <v>32481.3</v>
      </c>
      <c r="M449" s="17">
        <v>32481.3</v>
      </c>
      <c r="N449" s="17">
        <v>32481.3</v>
      </c>
      <c r="O449" s="17">
        <v>0</v>
      </c>
    </row>
    <row r="450" spans="1:15" ht="15">
      <c r="A450" s="11"/>
      <c r="B450" s="35" t="s">
        <v>482</v>
      </c>
      <c r="C450" s="31"/>
      <c r="D450" s="31"/>
      <c r="E450" s="32"/>
      <c r="F450" s="12" t="s">
        <v>23</v>
      </c>
      <c r="G450" s="13">
        <v>16000</v>
      </c>
      <c r="H450" s="14">
        <v>0</v>
      </c>
      <c r="I450" s="14">
        <v>0</v>
      </c>
      <c r="J450" s="13">
        <v>16000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</row>
    <row r="451" spans="1:15" ht="12.75">
      <c r="A451" s="15"/>
      <c r="B451" s="36" t="s">
        <v>483</v>
      </c>
      <c r="C451" s="31"/>
      <c r="D451" s="31"/>
      <c r="E451" s="32"/>
      <c r="F451" s="16" t="s">
        <v>25</v>
      </c>
      <c r="G451" s="17">
        <v>149472</v>
      </c>
      <c r="H451" s="18">
        <v>0</v>
      </c>
      <c r="I451" s="18">
        <v>0</v>
      </c>
      <c r="J451" s="17">
        <v>149472</v>
      </c>
      <c r="K451" s="17">
        <v>595289.93</v>
      </c>
      <c r="L451" s="17">
        <v>258286.44</v>
      </c>
      <c r="M451" s="17">
        <v>258286.44</v>
      </c>
      <c r="N451" s="17">
        <v>258286.44</v>
      </c>
      <c r="O451" s="17">
        <v>0</v>
      </c>
    </row>
    <row r="452" spans="1:15" ht="12.75">
      <c r="A452" s="11"/>
      <c r="B452" s="35" t="s">
        <v>484</v>
      </c>
      <c r="C452" s="31"/>
      <c r="D452" s="31"/>
      <c r="E452" s="32"/>
      <c r="F452" s="12" t="s">
        <v>33</v>
      </c>
      <c r="G452" s="13">
        <v>0</v>
      </c>
      <c r="H452" s="14">
        <v>0</v>
      </c>
      <c r="I452" s="14">
        <v>0</v>
      </c>
      <c r="J452" s="13">
        <v>0</v>
      </c>
      <c r="K452" s="13">
        <v>15494</v>
      </c>
      <c r="L452" s="13">
        <v>0</v>
      </c>
      <c r="M452" s="13">
        <v>0</v>
      </c>
      <c r="N452" s="13">
        <v>0</v>
      </c>
      <c r="O452" s="13">
        <v>0</v>
      </c>
    </row>
    <row r="453" spans="1:15" ht="12.75">
      <c r="A453" s="15"/>
      <c r="B453" s="36" t="s">
        <v>485</v>
      </c>
      <c r="C453" s="31"/>
      <c r="D453" s="31"/>
      <c r="E453" s="32"/>
      <c r="F453" s="16" t="s">
        <v>29</v>
      </c>
      <c r="G453" s="17">
        <v>0</v>
      </c>
      <c r="H453" s="18">
        <v>0</v>
      </c>
      <c r="I453" s="18">
        <v>0</v>
      </c>
      <c r="J453" s="17">
        <v>0</v>
      </c>
      <c r="K453" s="17">
        <v>81635</v>
      </c>
      <c r="L453" s="17">
        <v>0</v>
      </c>
      <c r="M453" s="17">
        <v>0</v>
      </c>
      <c r="N453" s="17">
        <v>0</v>
      </c>
      <c r="O453" s="17">
        <v>0</v>
      </c>
    </row>
    <row r="454" spans="1:15" ht="12.75">
      <c r="A454" s="11"/>
      <c r="B454" s="35" t="s">
        <v>486</v>
      </c>
      <c r="C454" s="31"/>
      <c r="D454" s="31"/>
      <c r="E454" s="32"/>
      <c r="F454" s="12" t="s">
        <v>37</v>
      </c>
      <c r="G454" s="13">
        <v>13800</v>
      </c>
      <c r="H454" s="14">
        <v>0</v>
      </c>
      <c r="I454" s="14">
        <v>0</v>
      </c>
      <c r="J454" s="13">
        <v>13800</v>
      </c>
      <c r="K454" s="13">
        <v>55200</v>
      </c>
      <c r="L454" s="13">
        <v>18900</v>
      </c>
      <c r="M454" s="13">
        <v>18900</v>
      </c>
      <c r="N454" s="13">
        <v>18900</v>
      </c>
      <c r="O454" s="13">
        <v>0</v>
      </c>
    </row>
    <row r="455" spans="1:15" ht="12.75">
      <c r="A455" s="15"/>
      <c r="B455" s="36" t="s">
        <v>487</v>
      </c>
      <c r="C455" s="31"/>
      <c r="D455" s="31"/>
      <c r="E455" s="32"/>
      <c r="F455" s="16" t="s">
        <v>19</v>
      </c>
      <c r="G455" s="17">
        <v>6538</v>
      </c>
      <c r="H455" s="18">
        <v>0</v>
      </c>
      <c r="I455" s="18">
        <v>0</v>
      </c>
      <c r="J455" s="17">
        <v>6538</v>
      </c>
      <c r="K455" s="17">
        <v>20546.4</v>
      </c>
      <c r="L455" s="17">
        <v>0</v>
      </c>
      <c r="M455" s="17">
        <v>0</v>
      </c>
      <c r="N455" s="17">
        <v>0</v>
      </c>
      <c r="O455" s="17">
        <v>0</v>
      </c>
    </row>
    <row r="456" spans="1:15" ht="12.75">
      <c r="A456" s="11"/>
      <c r="B456" s="35" t="s">
        <v>488</v>
      </c>
      <c r="C456" s="31"/>
      <c r="D456" s="31"/>
      <c r="E456" s="32"/>
      <c r="F456" s="12" t="s">
        <v>39</v>
      </c>
      <c r="G456" s="13">
        <v>6384</v>
      </c>
      <c r="H456" s="14">
        <v>0</v>
      </c>
      <c r="I456" s="14">
        <v>0</v>
      </c>
      <c r="J456" s="13">
        <v>6384</v>
      </c>
      <c r="K456" s="13">
        <v>38304</v>
      </c>
      <c r="L456" s="13">
        <v>10421.52</v>
      </c>
      <c r="M456" s="13">
        <v>10421.52</v>
      </c>
      <c r="N456" s="13">
        <v>10421.52</v>
      </c>
      <c r="O456" s="13">
        <v>0</v>
      </c>
    </row>
    <row r="457" spans="1:15" ht="12.75">
      <c r="A457" s="15"/>
      <c r="B457" s="36" t="s">
        <v>489</v>
      </c>
      <c r="C457" s="31"/>
      <c r="D457" s="31"/>
      <c r="E457" s="32"/>
      <c r="F457" s="16" t="s">
        <v>29</v>
      </c>
      <c r="G457" s="17">
        <v>0</v>
      </c>
      <c r="H457" s="18">
        <v>0</v>
      </c>
      <c r="I457" s="18">
        <v>0</v>
      </c>
      <c r="J457" s="17">
        <v>0</v>
      </c>
      <c r="K457" s="17">
        <v>49872</v>
      </c>
      <c r="L457" s="17">
        <v>0</v>
      </c>
      <c r="M457" s="17">
        <v>0</v>
      </c>
      <c r="N457" s="17">
        <v>0</v>
      </c>
      <c r="O457" s="17">
        <v>0</v>
      </c>
    </row>
    <row r="458" spans="1:15" ht="12.75">
      <c r="A458" s="11"/>
      <c r="B458" s="35" t="s">
        <v>490</v>
      </c>
      <c r="C458" s="31"/>
      <c r="D458" s="31"/>
      <c r="E458" s="32"/>
      <c r="F458" s="12" t="s">
        <v>19</v>
      </c>
      <c r="G458" s="13">
        <v>8456</v>
      </c>
      <c r="H458" s="14">
        <v>0</v>
      </c>
      <c r="I458" s="14">
        <v>0</v>
      </c>
      <c r="J458" s="13">
        <v>8456</v>
      </c>
      <c r="K458" s="13">
        <v>32076.8</v>
      </c>
      <c r="L458" s="13">
        <v>0</v>
      </c>
      <c r="M458" s="13">
        <v>0</v>
      </c>
      <c r="N458" s="13">
        <v>0</v>
      </c>
      <c r="O458" s="13">
        <v>0</v>
      </c>
    </row>
    <row r="459" spans="1:15" ht="12.75">
      <c r="A459" s="15"/>
      <c r="B459" s="36" t="s">
        <v>491</v>
      </c>
      <c r="C459" s="31"/>
      <c r="D459" s="31"/>
      <c r="E459" s="32"/>
      <c r="F459" s="16" t="s">
        <v>41</v>
      </c>
      <c r="G459" s="17">
        <v>6219</v>
      </c>
      <c r="H459" s="18">
        <v>0</v>
      </c>
      <c r="I459" s="18">
        <v>0</v>
      </c>
      <c r="J459" s="17">
        <v>6219</v>
      </c>
      <c r="K459" s="17">
        <v>24876</v>
      </c>
      <c r="L459" s="17">
        <v>6107.28</v>
      </c>
      <c r="M459" s="17">
        <v>6107.28</v>
      </c>
      <c r="N459" s="17">
        <v>6107.28</v>
      </c>
      <c r="O459" s="17">
        <v>0</v>
      </c>
    </row>
    <row r="460" spans="1:15" ht="12.75">
      <c r="A460" s="11"/>
      <c r="B460" s="35" t="s">
        <v>492</v>
      </c>
      <c r="C460" s="31"/>
      <c r="D460" s="31"/>
      <c r="E460" s="32"/>
      <c r="F460" s="12" t="s">
        <v>39</v>
      </c>
      <c r="G460" s="13">
        <v>3445</v>
      </c>
      <c r="H460" s="14">
        <v>0</v>
      </c>
      <c r="I460" s="14">
        <v>0</v>
      </c>
      <c r="J460" s="13">
        <v>3445</v>
      </c>
      <c r="K460" s="13">
        <v>20670</v>
      </c>
      <c r="L460" s="13">
        <v>3467.13</v>
      </c>
      <c r="M460" s="13">
        <v>3467.13</v>
      </c>
      <c r="N460" s="13">
        <v>3467.13</v>
      </c>
      <c r="O460" s="13">
        <v>0</v>
      </c>
    </row>
    <row r="461" spans="1:15" ht="12.75">
      <c r="A461" s="15"/>
      <c r="B461" s="36" t="s">
        <v>493</v>
      </c>
      <c r="C461" s="31"/>
      <c r="D461" s="31"/>
      <c r="E461" s="32"/>
      <c r="F461" s="16" t="s">
        <v>25</v>
      </c>
      <c r="G461" s="17">
        <v>90717</v>
      </c>
      <c r="H461" s="18">
        <v>0</v>
      </c>
      <c r="I461" s="18">
        <v>0</v>
      </c>
      <c r="J461" s="17">
        <v>90717</v>
      </c>
      <c r="K461" s="17">
        <v>358277.65</v>
      </c>
      <c r="L461" s="17">
        <v>82500.42</v>
      </c>
      <c r="M461" s="17">
        <v>82500.42</v>
      </c>
      <c r="N461" s="17">
        <v>82500.42</v>
      </c>
      <c r="O461" s="17">
        <v>0</v>
      </c>
    </row>
    <row r="462" spans="1:15" ht="12.75">
      <c r="A462" s="11"/>
      <c r="B462" s="35" t="s">
        <v>494</v>
      </c>
      <c r="C462" s="31"/>
      <c r="D462" s="31"/>
      <c r="E462" s="32"/>
      <c r="F462" s="12" t="s">
        <v>33</v>
      </c>
      <c r="G462" s="13">
        <v>0</v>
      </c>
      <c r="H462" s="14">
        <v>0</v>
      </c>
      <c r="I462" s="14">
        <v>0</v>
      </c>
      <c r="J462" s="13">
        <v>0</v>
      </c>
      <c r="K462" s="13">
        <v>11206</v>
      </c>
      <c r="L462" s="13">
        <v>0</v>
      </c>
      <c r="M462" s="13">
        <v>0</v>
      </c>
      <c r="N462" s="13">
        <v>0</v>
      </c>
      <c r="O462" s="13">
        <v>0</v>
      </c>
    </row>
    <row r="463" spans="1:15" ht="12.75">
      <c r="A463" s="15"/>
      <c r="B463" s="36" t="s">
        <v>495</v>
      </c>
      <c r="C463" s="31"/>
      <c r="D463" s="31"/>
      <c r="E463" s="32"/>
      <c r="F463" s="16" t="s">
        <v>37</v>
      </c>
      <c r="G463" s="17">
        <v>8700</v>
      </c>
      <c r="H463" s="18">
        <v>0</v>
      </c>
      <c r="I463" s="18">
        <v>0</v>
      </c>
      <c r="J463" s="17">
        <v>8700</v>
      </c>
      <c r="K463" s="17">
        <v>34800</v>
      </c>
      <c r="L463" s="17">
        <v>6300</v>
      </c>
      <c r="M463" s="17">
        <v>6300</v>
      </c>
      <c r="N463" s="17">
        <v>6300</v>
      </c>
      <c r="O463" s="17">
        <v>0</v>
      </c>
    </row>
    <row r="464" spans="1:15" ht="12.75">
      <c r="A464" s="11"/>
      <c r="B464" s="35" t="s">
        <v>496</v>
      </c>
      <c r="C464" s="31"/>
      <c r="D464" s="31"/>
      <c r="E464" s="32"/>
      <c r="F464" s="12" t="s">
        <v>21</v>
      </c>
      <c r="G464" s="13">
        <v>18760</v>
      </c>
      <c r="H464" s="14">
        <v>0</v>
      </c>
      <c r="I464" s="14">
        <v>0</v>
      </c>
      <c r="J464" s="13">
        <v>18760</v>
      </c>
      <c r="K464" s="13">
        <v>77584</v>
      </c>
      <c r="L464" s="13">
        <v>15774.17</v>
      </c>
      <c r="M464" s="13">
        <v>15774.17</v>
      </c>
      <c r="N464" s="13">
        <v>15774.17</v>
      </c>
      <c r="O464" s="13">
        <v>0</v>
      </c>
    </row>
    <row r="465" spans="1:15" ht="15">
      <c r="A465" s="15"/>
      <c r="B465" s="36" t="s">
        <v>497</v>
      </c>
      <c r="C465" s="31"/>
      <c r="D465" s="31"/>
      <c r="E465" s="32"/>
      <c r="F465" s="16" t="s">
        <v>27</v>
      </c>
      <c r="G465" s="17">
        <v>327</v>
      </c>
      <c r="H465" s="18">
        <v>0</v>
      </c>
      <c r="I465" s="18">
        <v>0</v>
      </c>
      <c r="J465" s="17">
        <v>327</v>
      </c>
      <c r="K465" s="17">
        <v>1308</v>
      </c>
      <c r="L465" s="17">
        <v>327</v>
      </c>
      <c r="M465" s="17">
        <v>327</v>
      </c>
      <c r="N465" s="17">
        <v>327</v>
      </c>
      <c r="O465" s="17">
        <v>0</v>
      </c>
    </row>
    <row r="466" spans="1:15" ht="12.75">
      <c r="A466" s="11"/>
      <c r="B466" s="35" t="s">
        <v>498</v>
      </c>
      <c r="C466" s="31"/>
      <c r="D466" s="31"/>
      <c r="E466" s="32"/>
      <c r="F466" s="12" t="s">
        <v>29</v>
      </c>
      <c r="G466" s="13">
        <v>0</v>
      </c>
      <c r="H466" s="14">
        <v>0</v>
      </c>
      <c r="I466" s="14">
        <v>0</v>
      </c>
      <c r="J466" s="13">
        <v>0</v>
      </c>
      <c r="K466" s="13">
        <v>22000</v>
      </c>
      <c r="L466" s="13">
        <v>0</v>
      </c>
      <c r="M466" s="13">
        <v>0</v>
      </c>
      <c r="N466" s="13">
        <v>0</v>
      </c>
      <c r="O466" s="13">
        <v>0</v>
      </c>
    </row>
    <row r="467" spans="1:15" ht="12.75">
      <c r="A467" s="15"/>
      <c r="B467" s="36" t="s">
        <v>499</v>
      </c>
      <c r="C467" s="31"/>
      <c r="D467" s="31"/>
      <c r="E467" s="32"/>
      <c r="F467" s="16" t="s">
        <v>106</v>
      </c>
      <c r="G467" s="17">
        <v>14805</v>
      </c>
      <c r="H467" s="18">
        <v>0</v>
      </c>
      <c r="I467" s="18">
        <v>0</v>
      </c>
      <c r="J467" s="17">
        <v>14805</v>
      </c>
      <c r="K467" s="17">
        <v>59220</v>
      </c>
      <c r="L467" s="17">
        <v>18846.12</v>
      </c>
      <c r="M467" s="17">
        <v>18846.12</v>
      </c>
      <c r="N467" s="17">
        <v>18846.12</v>
      </c>
      <c r="O467" s="17">
        <v>0</v>
      </c>
    </row>
    <row r="468" spans="1:15" ht="12.75">
      <c r="A468" s="11"/>
      <c r="B468" s="35" t="s">
        <v>500</v>
      </c>
      <c r="C468" s="31"/>
      <c r="D468" s="31"/>
      <c r="E468" s="32"/>
      <c r="F468" s="12" t="s">
        <v>25</v>
      </c>
      <c r="G468" s="13">
        <v>26631</v>
      </c>
      <c r="H468" s="14">
        <v>0</v>
      </c>
      <c r="I468" s="14">
        <v>0</v>
      </c>
      <c r="J468" s="13">
        <v>26631</v>
      </c>
      <c r="K468" s="13">
        <v>104580.61</v>
      </c>
      <c r="L468" s="13">
        <v>19577.22</v>
      </c>
      <c r="M468" s="13">
        <v>19577.22</v>
      </c>
      <c r="N468" s="13">
        <v>19577.22</v>
      </c>
      <c r="O468" s="13">
        <v>0</v>
      </c>
    </row>
    <row r="469" spans="1:15" ht="12.75">
      <c r="A469" s="15"/>
      <c r="B469" s="36" t="s">
        <v>501</v>
      </c>
      <c r="C469" s="31"/>
      <c r="D469" s="31"/>
      <c r="E469" s="32"/>
      <c r="F469" s="16" t="s">
        <v>33</v>
      </c>
      <c r="G469" s="17">
        <v>0</v>
      </c>
      <c r="H469" s="18">
        <v>0</v>
      </c>
      <c r="I469" s="18">
        <v>0</v>
      </c>
      <c r="J469" s="17">
        <v>0</v>
      </c>
      <c r="K469" s="17">
        <v>6062</v>
      </c>
      <c r="L469" s="17">
        <v>0</v>
      </c>
      <c r="M469" s="17">
        <v>0</v>
      </c>
      <c r="N469" s="17">
        <v>0</v>
      </c>
      <c r="O469" s="17">
        <v>0</v>
      </c>
    </row>
    <row r="470" spans="1:15" ht="12.75">
      <c r="A470" s="11"/>
      <c r="B470" s="35" t="s">
        <v>502</v>
      </c>
      <c r="C470" s="31"/>
      <c r="D470" s="31"/>
      <c r="E470" s="32"/>
      <c r="F470" s="12" t="s">
        <v>39</v>
      </c>
      <c r="G470" s="13">
        <v>1465</v>
      </c>
      <c r="H470" s="14">
        <v>0</v>
      </c>
      <c r="I470" s="14">
        <v>0</v>
      </c>
      <c r="J470" s="13">
        <v>1465</v>
      </c>
      <c r="K470" s="13">
        <v>8790</v>
      </c>
      <c r="L470" s="13">
        <v>1860.22</v>
      </c>
      <c r="M470" s="13">
        <v>1860.22</v>
      </c>
      <c r="N470" s="13">
        <v>1860.22</v>
      </c>
      <c r="O470" s="13">
        <v>0</v>
      </c>
    </row>
    <row r="471" spans="1:15" ht="15">
      <c r="A471" s="15"/>
      <c r="B471" s="36" t="s">
        <v>503</v>
      </c>
      <c r="C471" s="31"/>
      <c r="D471" s="31"/>
      <c r="E471" s="32"/>
      <c r="F471" s="16" t="s">
        <v>27</v>
      </c>
      <c r="G471" s="17">
        <v>165</v>
      </c>
      <c r="H471" s="18">
        <v>0</v>
      </c>
      <c r="I471" s="18">
        <v>0</v>
      </c>
      <c r="J471" s="17">
        <v>165</v>
      </c>
      <c r="K471" s="17">
        <v>660</v>
      </c>
      <c r="L471" s="17">
        <v>165</v>
      </c>
      <c r="M471" s="17">
        <v>165</v>
      </c>
      <c r="N471" s="17">
        <v>165</v>
      </c>
      <c r="O471" s="17">
        <v>0</v>
      </c>
    </row>
    <row r="472" spans="1:15" ht="12.75">
      <c r="A472" s="11"/>
      <c r="B472" s="35" t="s">
        <v>504</v>
      </c>
      <c r="C472" s="31"/>
      <c r="D472" s="31"/>
      <c r="E472" s="32"/>
      <c r="F472" s="12" t="s">
        <v>37</v>
      </c>
      <c r="G472" s="13">
        <v>2400</v>
      </c>
      <c r="H472" s="14">
        <v>0</v>
      </c>
      <c r="I472" s="14">
        <v>0</v>
      </c>
      <c r="J472" s="13">
        <v>2400</v>
      </c>
      <c r="K472" s="13">
        <v>9600</v>
      </c>
      <c r="L472" s="13">
        <v>1200</v>
      </c>
      <c r="M472" s="13">
        <v>1200</v>
      </c>
      <c r="N472" s="13">
        <v>1200</v>
      </c>
      <c r="O472" s="13">
        <v>0</v>
      </c>
    </row>
    <row r="473" spans="1:15" ht="12.75">
      <c r="A473" s="15"/>
      <c r="B473" s="36" t="s">
        <v>505</v>
      </c>
      <c r="C473" s="31"/>
      <c r="D473" s="31"/>
      <c r="E473" s="32"/>
      <c r="F473" s="16" t="s">
        <v>19</v>
      </c>
      <c r="G473" s="17">
        <v>10536</v>
      </c>
      <c r="H473" s="18">
        <v>0</v>
      </c>
      <c r="I473" s="18">
        <v>0</v>
      </c>
      <c r="J473" s="17">
        <v>10536</v>
      </c>
      <c r="K473" s="17">
        <v>37760.8</v>
      </c>
      <c r="L473" s="17">
        <v>588.36</v>
      </c>
      <c r="M473" s="17">
        <v>588.36</v>
      </c>
      <c r="N473" s="17">
        <v>588.36</v>
      </c>
      <c r="O473" s="17">
        <v>0</v>
      </c>
    </row>
    <row r="474" spans="1:15" ht="12.75">
      <c r="A474" s="11"/>
      <c r="B474" s="35" t="s">
        <v>506</v>
      </c>
      <c r="C474" s="31"/>
      <c r="D474" s="31"/>
      <c r="E474" s="32"/>
      <c r="F474" s="12" t="s">
        <v>21</v>
      </c>
      <c r="G474" s="13">
        <v>9073</v>
      </c>
      <c r="H474" s="14">
        <v>0</v>
      </c>
      <c r="I474" s="14">
        <v>0</v>
      </c>
      <c r="J474" s="13">
        <v>9073</v>
      </c>
      <c r="K474" s="13">
        <v>34677.63</v>
      </c>
      <c r="L474" s="13">
        <v>4205.3</v>
      </c>
      <c r="M474" s="13">
        <v>4205.3</v>
      </c>
      <c r="N474" s="13">
        <v>4205.3</v>
      </c>
      <c r="O474" s="13">
        <v>0</v>
      </c>
    </row>
    <row r="475" spans="1:15" ht="12.75">
      <c r="A475" s="15"/>
      <c r="B475" s="36" t="s">
        <v>507</v>
      </c>
      <c r="C475" s="31"/>
      <c r="D475" s="31"/>
      <c r="E475" s="32"/>
      <c r="F475" s="16" t="s">
        <v>41</v>
      </c>
      <c r="G475" s="17">
        <v>2037</v>
      </c>
      <c r="H475" s="18">
        <v>0</v>
      </c>
      <c r="I475" s="18">
        <v>0</v>
      </c>
      <c r="J475" s="17">
        <v>2037</v>
      </c>
      <c r="K475" s="17">
        <v>8148</v>
      </c>
      <c r="L475" s="17">
        <v>2544.24</v>
      </c>
      <c r="M475" s="17">
        <v>2544.24</v>
      </c>
      <c r="N475" s="17">
        <v>2544.24</v>
      </c>
      <c r="O475" s="17">
        <v>0</v>
      </c>
    </row>
    <row r="476" spans="1:15" ht="12.75">
      <c r="A476" s="38" t="s">
        <v>43</v>
      </c>
      <c r="B476" s="31"/>
      <c r="C476" s="31"/>
      <c r="D476" s="31"/>
      <c r="E476" s="31"/>
      <c r="F476" s="32"/>
      <c r="G476" s="10">
        <v>18225</v>
      </c>
      <c r="H476" s="10">
        <v>27849.5</v>
      </c>
      <c r="I476" s="10">
        <v>3555.71</v>
      </c>
      <c r="J476" s="10">
        <v>42518.79</v>
      </c>
      <c r="K476" s="10">
        <v>79193.79</v>
      </c>
      <c r="L476" s="10">
        <v>46360.6</v>
      </c>
      <c r="M476" s="10">
        <v>46360.6</v>
      </c>
      <c r="N476" s="10">
        <v>41010.34</v>
      </c>
      <c r="O476" s="10">
        <v>0</v>
      </c>
    </row>
    <row r="477" spans="1:15" ht="15">
      <c r="A477" s="11"/>
      <c r="B477" s="35" t="s">
        <v>508</v>
      </c>
      <c r="C477" s="31"/>
      <c r="D477" s="31"/>
      <c r="E477" s="32"/>
      <c r="F477" s="12" t="s">
        <v>172</v>
      </c>
      <c r="G477" s="13">
        <v>1500</v>
      </c>
      <c r="H477" s="14">
        <v>0</v>
      </c>
      <c r="I477" s="14">
        <v>1000</v>
      </c>
      <c r="J477" s="13">
        <v>500</v>
      </c>
      <c r="K477" s="13">
        <v>500</v>
      </c>
      <c r="L477" s="13">
        <v>500</v>
      </c>
      <c r="M477" s="13">
        <v>500</v>
      </c>
      <c r="N477" s="13">
        <v>500</v>
      </c>
      <c r="O477" s="13">
        <v>0</v>
      </c>
    </row>
    <row r="478" spans="1:15" ht="12.75">
      <c r="A478" s="15"/>
      <c r="B478" s="36" t="s">
        <v>509</v>
      </c>
      <c r="C478" s="31"/>
      <c r="D478" s="31"/>
      <c r="E478" s="32"/>
      <c r="F478" s="16" t="s">
        <v>55</v>
      </c>
      <c r="G478" s="17">
        <v>4896</v>
      </c>
      <c r="H478" s="18">
        <v>0</v>
      </c>
      <c r="I478" s="18">
        <v>0</v>
      </c>
      <c r="J478" s="17">
        <v>4896</v>
      </c>
      <c r="K478" s="17">
        <v>19584</v>
      </c>
      <c r="L478" s="17">
        <v>8237.52</v>
      </c>
      <c r="M478" s="17">
        <v>8237.52</v>
      </c>
      <c r="N478" s="17">
        <v>5491.76</v>
      </c>
      <c r="O478" s="17">
        <v>0</v>
      </c>
    </row>
    <row r="479" spans="1:15" ht="15">
      <c r="A479" s="11"/>
      <c r="B479" s="35" t="s">
        <v>510</v>
      </c>
      <c r="C479" s="31"/>
      <c r="D479" s="31"/>
      <c r="E479" s="32"/>
      <c r="F479" s="12" t="s">
        <v>53</v>
      </c>
      <c r="G479" s="13">
        <v>1617</v>
      </c>
      <c r="H479" s="14">
        <v>0</v>
      </c>
      <c r="I479" s="14">
        <v>0</v>
      </c>
      <c r="J479" s="13">
        <v>1617</v>
      </c>
      <c r="K479" s="13">
        <v>6468</v>
      </c>
      <c r="L479" s="13">
        <v>2718.37</v>
      </c>
      <c r="M479" s="13">
        <v>2718.37</v>
      </c>
      <c r="N479" s="13">
        <v>1812.27</v>
      </c>
      <c r="O479" s="13">
        <v>0</v>
      </c>
    </row>
    <row r="480" spans="1:15" ht="30">
      <c r="A480" s="15"/>
      <c r="B480" s="36" t="s">
        <v>511</v>
      </c>
      <c r="C480" s="31"/>
      <c r="D480" s="31"/>
      <c r="E480" s="32"/>
      <c r="F480" s="16" t="s">
        <v>373</v>
      </c>
      <c r="G480" s="17">
        <v>1500</v>
      </c>
      <c r="H480" s="18">
        <v>27849.5</v>
      </c>
      <c r="I480" s="18">
        <v>555.71</v>
      </c>
      <c r="J480" s="17">
        <v>28793.79</v>
      </c>
      <c r="K480" s="17">
        <v>28793.79</v>
      </c>
      <c r="L480" s="17">
        <v>28793.79</v>
      </c>
      <c r="M480" s="17">
        <v>28793.79</v>
      </c>
      <c r="N480" s="17">
        <v>28793.79</v>
      </c>
      <c r="O480" s="17">
        <v>0</v>
      </c>
    </row>
    <row r="481" spans="1:15" ht="15">
      <c r="A481" s="11"/>
      <c r="B481" s="35" t="s">
        <v>512</v>
      </c>
      <c r="C481" s="31"/>
      <c r="D481" s="31"/>
      <c r="E481" s="32"/>
      <c r="F481" s="12" t="s">
        <v>53</v>
      </c>
      <c r="G481" s="13">
        <v>984</v>
      </c>
      <c r="H481" s="14">
        <v>0</v>
      </c>
      <c r="I481" s="14">
        <v>0</v>
      </c>
      <c r="J481" s="13">
        <v>984</v>
      </c>
      <c r="K481" s="13">
        <v>3936</v>
      </c>
      <c r="L481" s="13">
        <v>874.06</v>
      </c>
      <c r="M481" s="13">
        <v>874.06</v>
      </c>
      <c r="N481" s="13">
        <v>582.72</v>
      </c>
      <c r="O481" s="13">
        <v>0</v>
      </c>
    </row>
    <row r="482" spans="1:15" ht="12.75">
      <c r="A482" s="15"/>
      <c r="B482" s="36" t="s">
        <v>513</v>
      </c>
      <c r="C482" s="31"/>
      <c r="D482" s="31"/>
      <c r="E482" s="32"/>
      <c r="F482" s="16" t="s">
        <v>55</v>
      </c>
      <c r="G482" s="17">
        <v>2979</v>
      </c>
      <c r="H482" s="18">
        <v>0</v>
      </c>
      <c r="I482" s="18">
        <v>0</v>
      </c>
      <c r="J482" s="17">
        <v>2979</v>
      </c>
      <c r="K482" s="17">
        <v>11916</v>
      </c>
      <c r="L482" s="17">
        <v>2648.72</v>
      </c>
      <c r="M482" s="17">
        <v>2648.72</v>
      </c>
      <c r="N482" s="17">
        <v>1765.84</v>
      </c>
      <c r="O482" s="17">
        <v>0</v>
      </c>
    </row>
    <row r="483" spans="1:15" ht="12.75">
      <c r="A483" s="11"/>
      <c r="B483" s="35" t="s">
        <v>514</v>
      </c>
      <c r="C483" s="31"/>
      <c r="D483" s="31"/>
      <c r="E483" s="32"/>
      <c r="F483" s="12" t="s">
        <v>47</v>
      </c>
      <c r="G483" s="13">
        <v>3000</v>
      </c>
      <c r="H483" s="14">
        <v>0</v>
      </c>
      <c r="I483" s="14">
        <v>2000</v>
      </c>
      <c r="J483" s="13">
        <v>1000</v>
      </c>
      <c r="K483" s="13">
        <v>1000</v>
      </c>
      <c r="L483" s="13">
        <v>1000</v>
      </c>
      <c r="M483" s="13">
        <v>1000</v>
      </c>
      <c r="N483" s="13">
        <v>1000</v>
      </c>
      <c r="O483" s="13">
        <v>0</v>
      </c>
    </row>
    <row r="484" spans="1:15" ht="12.75">
      <c r="A484" s="15"/>
      <c r="B484" s="36" t="s">
        <v>515</v>
      </c>
      <c r="C484" s="31"/>
      <c r="D484" s="31"/>
      <c r="E484" s="32"/>
      <c r="F484" s="16" t="s">
        <v>55</v>
      </c>
      <c r="G484" s="17">
        <v>1314</v>
      </c>
      <c r="H484" s="18">
        <v>0</v>
      </c>
      <c r="I484" s="18">
        <v>0</v>
      </c>
      <c r="J484" s="17">
        <v>1314</v>
      </c>
      <c r="K484" s="17">
        <v>5256</v>
      </c>
      <c r="L484" s="17">
        <v>1194.09</v>
      </c>
      <c r="M484" s="17">
        <v>1194.09</v>
      </c>
      <c r="N484" s="17">
        <v>799.97</v>
      </c>
      <c r="O484" s="17">
        <v>0</v>
      </c>
    </row>
    <row r="485" spans="1:15" ht="15">
      <c r="A485" s="11"/>
      <c r="B485" s="35" t="s">
        <v>516</v>
      </c>
      <c r="C485" s="31"/>
      <c r="D485" s="31"/>
      <c r="E485" s="32"/>
      <c r="F485" s="12" t="s">
        <v>53</v>
      </c>
      <c r="G485" s="13">
        <v>435</v>
      </c>
      <c r="H485" s="14">
        <v>0</v>
      </c>
      <c r="I485" s="14">
        <v>0</v>
      </c>
      <c r="J485" s="13">
        <v>435</v>
      </c>
      <c r="K485" s="13">
        <v>1740</v>
      </c>
      <c r="L485" s="13">
        <v>394.05</v>
      </c>
      <c r="M485" s="13">
        <v>394.05</v>
      </c>
      <c r="N485" s="13">
        <v>263.99</v>
      </c>
      <c r="O485" s="13">
        <v>0</v>
      </c>
    </row>
    <row r="486" spans="1:15" ht="12.75">
      <c r="A486" s="38" t="s">
        <v>56</v>
      </c>
      <c r="B486" s="31"/>
      <c r="C486" s="31"/>
      <c r="D486" s="31"/>
      <c r="E486" s="31"/>
      <c r="F486" s="32"/>
      <c r="G486" s="10">
        <v>0</v>
      </c>
      <c r="H486" s="10">
        <v>2524.5</v>
      </c>
      <c r="I486" s="10">
        <v>0</v>
      </c>
      <c r="J486" s="10">
        <v>2524.5</v>
      </c>
      <c r="K486" s="10">
        <v>8742.5</v>
      </c>
      <c r="L486" s="10">
        <v>3638.5</v>
      </c>
      <c r="M486" s="10">
        <v>3638.5</v>
      </c>
      <c r="N486" s="10">
        <v>3638.5</v>
      </c>
      <c r="O486" s="10">
        <v>0</v>
      </c>
    </row>
    <row r="487" spans="1:15" ht="12.75">
      <c r="A487" s="15"/>
      <c r="B487" s="36" t="s">
        <v>517</v>
      </c>
      <c r="C487" s="31"/>
      <c r="D487" s="31"/>
      <c r="E487" s="32"/>
      <c r="F487" s="16" t="s">
        <v>60</v>
      </c>
      <c r="G487" s="17">
        <v>0</v>
      </c>
      <c r="H487" s="18">
        <v>2524.5</v>
      </c>
      <c r="I487" s="18">
        <v>0</v>
      </c>
      <c r="J487" s="17">
        <v>2524.5</v>
      </c>
      <c r="K487" s="17">
        <v>3638.5</v>
      </c>
      <c r="L487" s="17">
        <v>3638.5</v>
      </c>
      <c r="M487" s="17">
        <v>3638.5</v>
      </c>
      <c r="N487" s="17">
        <v>3638.5</v>
      </c>
      <c r="O487" s="17">
        <v>0</v>
      </c>
    </row>
    <row r="488" spans="1:15" ht="12.75">
      <c r="A488" s="11"/>
      <c r="B488" s="35" t="s">
        <v>518</v>
      </c>
      <c r="C488" s="31"/>
      <c r="D488" s="31"/>
      <c r="E488" s="32"/>
      <c r="F488" s="12" t="s">
        <v>60</v>
      </c>
      <c r="G488" s="13">
        <v>0</v>
      </c>
      <c r="H488" s="14">
        <v>0</v>
      </c>
      <c r="I488" s="14">
        <v>0</v>
      </c>
      <c r="J488" s="13">
        <v>0</v>
      </c>
      <c r="K488" s="13">
        <v>2660</v>
      </c>
      <c r="L488" s="13">
        <v>0</v>
      </c>
      <c r="M488" s="13">
        <v>0</v>
      </c>
      <c r="N488" s="13">
        <v>0</v>
      </c>
      <c r="O488" s="13">
        <v>0</v>
      </c>
    </row>
    <row r="489" spans="1:15" ht="12.75">
      <c r="A489" s="15"/>
      <c r="B489" s="36" t="s">
        <v>519</v>
      </c>
      <c r="C489" s="31"/>
      <c r="D489" s="31"/>
      <c r="E489" s="32"/>
      <c r="F489" s="16" t="s">
        <v>60</v>
      </c>
      <c r="G489" s="17">
        <v>0</v>
      </c>
      <c r="H489" s="18">
        <v>0</v>
      </c>
      <c r="I489" s="18">
        <v>0</v>
      </c>
      <c r="J489" s="17">
        <v>0</v>
      </c>
      <c r="K489" s="17">
        <v>2444</v>
      </c>
      <c r="L489" s="17">
        <v>0</v>
      </c>
      <c r="M489" s="17">
        <v>0</v>
      </c>
      <c r="N489" s="17">
        <v>0</v>
      </c>
      <c r="O489" s="17">
        <v>0</v>
      </c>
    </row>
    <row r="490" spans="1:15" ht="12.75">
      <c r="A490" s="37" t="s">
        <v>522</v>
      </c>
      <c r="B490" s="31"/>
      <c r="C490" s="31"/>
      <c r="D490" s="31"/>
      <c r="E490" s="31"/>
      <c r="F490" s="32"/>
      <c r="G490" s="9">
        <v>189897</v>
      </c>
      <c r="H490" s="9">
        <v>7474</v>
      </c>
      <c r="I490" s="9">
        <v>1682.62</v>
      </c>
      <c r="J490" s="9">
        <v>195688.38</v>
      </c>
      <c r="K490" s="9">
        <v>838226.77</v>
      </c>
      <c r="L490" s="9">
        <v>203206.87</v>
      </c>
      <c r="M490" s="9">
        <v>203206.87</v>
      </c>
      <c r="N490" s="9">
        <v>196221.92</v>
      </c>
      <c r="O490" s="9">
        <v>0</v>
      </c>
    </row>
    <row r="491" spans="1:15" ht="12.75">
      <c r="A491" s="38" t="s">
        <v>17</v>
      </c>
      <c r="B491" s="31"/>
      <c r="C491" s="31"/>
      <c r="D491" s="31"/>
      <c r="E491" s="31"/>
      <c r="F491" s="32"/>
      <c r="G491" s="10">
        <v>177771</v>
      </c>
      <c r="H491" s="10">
        <v>0</v>
      </c>
      <c r="I491" s="10">
        <v>0</v>
      </c>
      <c r="J491" s="10">
        <v>177771</v>
      </c>
      <c r="K491" s="10">
        <v>801485.39</v>
      </c>
      <c r="L491" s="10">
        <v>184513.47</v>
      </c>
      <c r="M491" s="10">
        <v>184513.47</v>
      </c>
      <c r="N491" s="10">
        <v>184513.47</v>
      </c>
      <c r="O491" s="10">
        <v>0</v>
      </c>
    </row>
    <row r="492" spans="1:15" ht="15">
      <c r="A492" s="11"/>
      <c r="B492" s="35" t="s">
        <v>523</v>
      </c>
      <c r="C492" s="31"/>
      <c r="D492" s="31"/>
      <c r="E492" s="32"/>
      <c r="F492" s="12" t="s">
        <v>27</v>
      </c>
      <c r="G492" s="13">
        <v>408</v>
      </c>
      <c r="H492" s="14">
        <v>0</v>
      </c>
      <c r="I492" s="14">
        <v>0</v>
      </c>
      <c r="J492" s="13">
        <v>408</v>
      </c>
      <c r="K492" s="13">
        <v>1632</v>
      </c>
      <c r="L492" s="13">
        <v>0</v>
      </c>
      <c r="M492" s="13">
        <v>0</v>
      </c>
      <c r="N492" s="13">
        <v>0</v>
      </c>
      <c r="O492" s="13">
        <v>0</v>
      </c>
    </row>
    <row r="493" spans="1:15" ht="12.75">
      <c r="A493" s="15"/>
      <c r="B493" s="36" t="s">
        <v>524</v>
      </c>
      <c r="C493" s="31"/>
      <c r="D493" s="31"/>
      <c r="E493" s="32"/>
      <c r="F493" s="16" t="s">
        <v>29</v>
      </c>
      <c r="G493" s="17">
        <v>0</v>
      </c>
      <c r="H493" s="18">
        <v>0</v>
      </c>
      <c r="I493" s="18">
        <v>0</v>
      </c>
      <c r="J493" s="17">
        <v>0</v>
      </c>
      <c r="K493" s="17">
        <v>14120</v>
      </c>
      <c r="L493" s="17">
        <v>0</v>
      </c>
      <c r="M493" s="17">
        <v>0</v>
      </c>
      <c r="N493" s="17">
        <v>0</v>
      </c>
      <c r="O493" s="17">
        <v>0</v>
      </c>
    </row>
    <row r="494" spans="1:15" ht="12.75">
      <c r="A494" s="11"/>
      <c r="B494" s="35" t="s">
        <v>525</v>
      </c>
      <c r="C494" s="31"/>
      <c r="D494" s="31"/>
      <c r="E494" s="32"/>
      <c r="F494" s="12" t="s">
        <v>25</v>
      </c>
      <c r="G494" s="13">
        <v>26631</v>
      </c>
      <c r="H494" s="14">
        <v>0</v>
      </c>
      <c r="I494" s="14">
        <v>0</v>
      </c>
      <c r="J494" s="13">
        <v>26631</v>
      </c>
      <c r="K494" s="13">
        <v>103398.63</v>
      </c>
      <c r="L494" s="13">
        <v>44315.52</v>
      </c>
      <c r="M494" s="13">
        <v>44315.52</v>
      </c>
      <c r="N494" s="13">
        <v>44315.52</v>
      </c>
      <c r="O494" s="13">
        <v>0</v>
      </c>
    </row>
    <row r="495" spans="1:15" ht="12.75">
      <c r="A495" s="15"/>
      <c r="B495" s="36" t="s">
        <v>526</v>
      </c>
      <c r="C495" s="31"/>
      <c r="D495" s="31"/>
      <c r="E495" s="32"/>
      <c r="F495" s="16" t="s">
        <v>37</v>
      </c>
      <c r="G495" s="17">
        <v>1200</v>
      </c>
      <c r="H495" s="18">
        <v>0</v>
      </c>
      <c r="I495" s="18">
        <v>0</v>
      </c>
      <c r="J495" s="17">
        <v>1200</v>
      </c>
      <c r="K495" s="17">
        <v>4800</v>
      </c>
      <c r="L495" s="17">
        <v>1200</v>
      </c>
      <c r="M495" s="17">
        <v>1200</v>
      </c>
      <c r="N495" s="17">
        <v>1200</v>
      </c>
      <c r="O495" s="17">
        <v>0</v>
      </c>
    </row>
    <row r="496" spans="1:15" ht="12.75">
      <c r="A496" s="11"/>
      <c r="B496" s="35" t="s">
        <v>527</v>
      </c>
      <c r="C496" s="31"/>
      <c r="D496" s="31"/>
      <c r="E496" s="32"/>
      <c r="F496" s="12" t="s">
        <v>41</v>
      </c>
      <c r="G496" s="13">
        <v>3663</v>
      </c>
      <c r="H496" s="14">
        <v>0</v>
      </c>
      <c r="I496" s="14">
        <v>0</v>
      </c>
      <c r="J496" s="13">
        <v>3663</v>
      </c>
      <c r="K496" s="13">
        <v>14652</v>
      </c>
      <c r="L496" s="13">
        <v>3595.2</v>
      </c>
      <c r="M496" s="13">
        <v>3595.2</v>
      </c>
      <c r="N496" s="13">
        <v>3595.2</v>
      </c>
      <c r="O496" s="13">
        <v>0</v>
      </c>
    </row>
    <row r="497" spans="1:15" ht="12.75">
      <c r="A497" s="15"/>
      <c r="B497" s="36" t="s">
        <v>528</v>
      </c>
      <c r="C497" s="31"/>
      <c r="D497" s="31"/>
      <c r="E497" s="32"/>
      <c r="F497" s="16" t="s">
        <v>39</v>
      </c>
      <c r="G497" s="17">
        <v>1168</v>
      </c>
      <c r="H497" s="18">
        <v>0</v>
      </c>
      <c r="I497" s="18">
        <v>0</v>
      </c>
      <c r="J497" s="17">
        <v>1168</v>
      </c>
      <c r="K497" s="17">
        <v>7008</v>
      </c>
      <c r="L497" s="17">
        <v>1928.11</v>
      </c>
      <c r="M497" s="17">
        <v>1928.11</v>
      </c>
      <c r="N497" s="17">
        <v>1928.11</v>
      </c>
      <c r="O497" s="17">
        <v>0</v>
      </c>
    </row>
    <row r="498" spans="1:15" ht="12.75">
      <c r="A498" s="11"/>
      <c r="B498" s="35" t="s">
        <v>529</v>
      </c>
      <c r="C498" s="31"/>
      <c r="D498" s="31"/>
      <c r="E498" s="32"/>
      <c r="F498" s="12" t="s">
        <v>33</v>
      </c>
      <c r="G498" s="13">
        <v>0</v>
      </c>
      <c r="H498" s="14">
        <v>0</v>
      </c>
      <c r="I498" s="14">
        <v>0</v>
      </c>
      <c r="J498" s="13">
        <v>0</v>
      </c>
      <c r="K498" s="13">
        <v>3890</v>
      </c>
      <c r="L498" s="13">
        <v>0</v>
      </c>
      <c r="M498" s="13">
        <v>0</v>
      </c>
      <c r="N498" s="13">
        <v>0</v>
      </c>
      <c r="O498" s="13">
        <v>0</v>
      </c>
    </row>
    <row r="499" spans="1:15" ht="12.75">
      <c r="A499" s="15"/>
      <c r="B499" s="36" t="s">
        <v>530</v>
      </c>
      <c r="C499" s="31"/>
      <c r="D499" s="31"/>
      <c r="E499" s="32"/>
      <c r="F499" s="16" t="s">
        <v>19</v>
      </c>
      <c r="G499" s="17">
        <v>3438</v>
      </c>
      <c r="H499" s="18">
        <v>0</v>
      </c>
      <c r="I499" s="18">
        <v>0</v>
      </c>
      <c r="J499" s="17">
        <v>3438</v>
      </c>
      <c r="K499" s="17">
        <v>20649.3</v>
      </c>
      <c r="L499" s="17">
        <v>174.56</v>
      </c>
      <c r="M499" s="17">
        <v>174.56</v>
      </c>
      <c r="N499" s="17">
        <v>174.56</v>
      </c>
      <c r="O499" s="17">
        <v>0</v>
      </c>
    </row>
    <row r="500" spans="1:15" ht="12.75">
      <c r="A500" s="11"/>
      <c r="B500" s="35" t="s">
        <v>531</v>
      </c>
      <c r="C500" s="31"/>
      <c r="D500" s="31"/>
      <c r="E500" s="32"/>
      <c r="F500" s="12" t="s">
        <v>21</v>
      </c>
      <c r="G500" s="13">
        <v>6117</v>
      </c>
      <c r="H500" s="14">
        <v>0</v>
      </c>
      <c r="I500" s="14">
        <v>0</v>
      </c>
      <c r="J500" s="13">
        <v>6117</v>
      </c>
      <c r="K500" s="13">
        <v>25252</v>
      </c>
      <c r="L500" s="13">
        <v>9034.21</v>
      </c>
      <c r="M500" s="13">
        <v>9034.21</v>
      </c>
      <c r="N500" s="13">
        <v>9034.21</v>
      </c>
      <c r="O500" s="13">
        <v>0</v>
      </c>
    </row>
    <row r="501" spans="1:15" ht="12.75">
      <c r="A501" s="15"/>
      <c r="B501" s="36" t="s">
        <v>532</v>
      </c>
      <c r="C501" s="31"/>
      <c r="D501" s="31"/>
      <c r="E501" s="32"/>
      <c r="F501" s="16" t="s">
        <v>25</v>
      </c>
      <c r="G501" s="17">
        <v>34020</v>
      </c>
      <c r="H501" s="18">
        <v>0</v>
      </c>
      <c r="I501" s="18">
        <v>0</v>
      </c>
      <c r="J501" s="17">
        <v>34020</v>
      </c>
      <c r="K501" s="17">
        <v>134123.17</v>
      </c>
      <c r="L501" s="17">
        <v>34020.9</v>
      </c>
      <c r="M501" s="17">
        <v>34020.9</v>
      </c>
      <c r="N501" s="17">
        <v>34020.9</v>
      </c>
      <c r="O501" s="17">
        <v>0</v>
      </c>
    </row>
    <row r="502" spans="1:15" ht="12.75">
      <c r="A502" s="11"/>
      <c r="B502" s="35" t="s">
        <v>533</v>
      </c>
      <c r="C502" s="31"/>
      <c r="D502" s="31"/>
      <c r="E502" s="32"/>
      <c r="F502" s="12" t="s">
        <v>33</v>
      </c>
      <c r="G502" s="13">
        <v>0</v>
      </c>
      <c r="H502" s="14">
        <v>0</v>
      </c>
      <c r="I502" s="14">
        <v>0</v>
      </c>
      <c r="J502" s="13">
        <v>0</v>
      </c>
      <c r="K502" s="13">
        <v>5612</v>
      </c>
      <c r="L502" s="13">
        <v>0</v>
      </c>
      <c r="M502" s="13">
        <v>0</v>
      </c>
      <c r="N502" s="13">
        <v>0</v>
      </c>
      <c r="O502" s="13">
        <v>0</v>
      </c>
    </row>
    <row r="503" spans="1:15" ht="12.75">
      <c r="A503" s="15"/>
      <c r="B503" s="36" t="s">
        <v>534</v>
      </c>
      <c r="C503" s="31"/>
      <c r="D503" s="31"/>
      <c r="E503" s="32"/>
      <c r="F503" s="16" t="s">
        <v>21</v>
      </c>
      <c r="G503" s="17">
        <v>8076</v>
      </c>
      <c r="H503" s="18">
        <v>0</v>
      </c>
      <c r="I503" s="18">
        <v>0</v>
      </c>
      <c r="J503" s="17">
        <v>8076</v>
      </c>
      <c r="K503" s="17">
        <v>33460</v>
      </c>
      <c r="L503" s="17">
        <v>7084.18</v>
      </c>
      <c r="M503" s="17">
        <v>7084.18</v>
      </c>
      <c r="N503" s="17">
        <v>7084.18</v>
      </c>
      <c r="O503" s="17">
        <v>0</v>
      </c>
    </row>
    <row r="504" spans="1:15" ht="12.75">
      <c r="A504" s="11"/>
      <c r="B504" s="35" t="s">
        <v>535</v>
      </c>
      <c r="C504" s="31"/>
      <c r="D504" s="31"/>
      <c r="E504" s="32"/>
      <c r="F504" s="12" t="s">
        <v>41</v>
      </c>
      <c r="G504" s="13">
        <v>4677</v>
      </c>
      <c r="H504" s="14">
        <v>0</v>
      </c>
      <c r="I504" s="14">
        <v>0</v>
      </c>
      <c r="J504" s="13">
        <v>4677</v>
      </c>
      <c r="K504" s="13">
        <v>18708</v>
      </c>
      <c r="L504" s="13">
        <v>4592.82</v>
      </c>
      <c r="M504" s="13">
        <v>4592.82</v>
      </c>
      <c r="N504" s="13">
        <v>4592.82</v>
      </c>
      <c r="O504" s="13">
        <v>0</v>
      </c>
    </row>
    <row r="505" spans="1:15" ht="12.75">
      <c r="A505" s="15"/>
      <c r="B505" s="36" t="s">
        <v>536</v>
      </c>
      <c r="C505" s="31"/>
      <c r="D505" s="31"/>
      <c r="E505" s="32"/>
      <c r="F505" s="16" t="s">
        <v>29</v>
      </c>
      <c r="G505" s="17">
        <v>0</v>
      </c>
      <c r="H505" s="18">
        <v>0</v>
      </c>
      <c r="I505" s="18">
        <v>0</v>
      </c>
      <c r="J505" s="17">
        <v>0</v>
      </c>
      <c r="K505" s="17">
        <v>20364</v>
      </c>
      <c r="L505" s="17">
        <v>0</v>
      </c>
      <c r="M505" s="17">
        <v>0</v>
      </c>
      <c r="N505" s="17">
        <v>0</v>
      </c>
      <c r="O505" s="17">
        <v>0</v>
      </c>
    </row>
    <row r="506" spans="1:15" ht="12.75">
      <c r="A506" s="11"/>
      <c r="B506" s="35" t="s">
        <v>537</v>
      </c>
      <c r="C506" s="31"/>
      <c r="D506" s="31"/>
      <c r="E506" s="32"/>
      <c r="F506" s="12" t="s">
        <v>37</v>
      </c>
      <c r="G506" s="13">
        <v>6300</v>
      </c>
      <c r="H506" s="14">
        <v>0</v>
      </c>
      <c r="I506" s="14">
        <v>0</v>
      </c>
      <c r="J506" s="13">
        <v>6300</v>
      </c>
      <c r="K506" s="13">
        <v>25200</v>
      </c>
      <c r="L506" s="13">
        <v>6300</v>
      </c>
      <c r="M506" s="13">
        <v>6300</v>
      </c>
      <c r="N506" s="13">
        <v>6300</v>
      </c>
      <c r="O506" s="13">
        <v>0</v>
      </c>
    </row>
    <row r="507" spans="1:15" ht="12.75">
      <c r="A507" s="15"/>
      <c r="B507" s="36" t="s">
        <v>538</v>
      </c>
      <c r="C507" s="31"/>
      <c r="D507" s="31"/>
      <c r="E507" s="32"/>
      <c r="F507" s="16" t="s">
        <v>19</v>
      </c>
      <c r="G507" s="17">
        <v>1916</v>
      </c>
      <c r="H507" s="18">
        <v>0</v>
      </c>
      <c r="I507" s="18">
        <v>0</v>
      </c>
      <c r="J507" s="17">
        <v>1916</v>
      </c>
      <c r="K507" s="17">
        <v>12119.8</v>
      </c>
      <c r="L507" s="17">
        <v>0</v>
      </c>
      <c r="M507" s="17">
        <v>0</v>
      </c>
      <c r="N507" s="17">
        <v>0</v>
      </c>
      <c r="O507" s="17">
        <v>0</v>
      </c>
    </row>
    <row r="508" spans="1:15" ht="12.75">
      <c r="A508" s="11"/>
      <c r="B508" s="35" t="s">
        <v>539</v>
      </c>
      <c r="C508" s="31"/>
      <c r="D508" s="31"/>
      <c r="E508" s="32"/>
      <c r="F508" s="12" t="s">
        <v>39</v>
      </c>
      <c r="G508" s="13">
        <v>1652</v>
      </c>
      <c r="H508" s="14">
        <v>0</v>
      </c>
      <c r="I508" s="14">
        <v>0</v>
      </c>
      <c r="J508" s="13">
        <v>1652</v>
      </c>
      <c r="K508" s="13">
        <v>9912</v>
      </c>
      <c r="L508" s="13">
        <v>1719.76</v>
      </c>
      <c r="M508" s="13">
        <v>1719.76</v>
      </c>
      <c r="N508" s="13">
        <v>1719.76</v>
      </c>
      <c r="O508" s="13">
        <v>0</v>
      </c>
    </row>
    <row r="509" spans="1:15" ht="15">
      <c r="A509" s="15"/>
      <c r="B509" s="36" t="s">
        <v>540</v>
      </c>
      <c r="C509" s="31"/>
      <c r="D509" s="31"/>
      <c r="E509" s="32"/>
      <c r="F509" s="16" t="s">
        <v>27</v>
      </c>
      <c r="G509" s="17">
        <v>408</v>
      </c>
      <c r="H509" s="18">
        <v>0</v>
      </c>
      <c r="I509" s="18">
        <v>0</v>
      </c>
      <c r="J509" s="17">
        <v>408</v>
      </c>
      <c r="K509" s="17">
        <v>1632</v>
      </c>
      <c r="L509" s="17">
        <v>408</v>
      </c>
      <c r="M509" s="17">
        <v>408</v>
      </c>
      <c r="N509" s="17">
        <v>408</v>
      </c>
      <c r="O509" s="17">
        <v>0</v>
      </c>
    </row>
    <row r="510" spans="1:15" ht="12.75">
      <c r="A510" s="11"/>
      <c r="B510" s="35" t="s">
        <v>541</v>
      </c>
      <c r="C510" s="31"/>
      <c r="D510" s="31"/>
      <c r="E510" s="32"/>
      <c r="F510" s="12" t="s">
        <v>25</v>
      </c>
      <c r="G510" s="13">
        <v>26631</v>
      </c>
      <c r="H510" s="14">
        <v>0</v>
      </c>
      <c r="I510" s="14">
        <v>0</v>
      </c>
      <c r="J510" s="13">
        <v>26631</v>
      </c>
      <c r="K510" s="13">
        <v>106524</v>
      </c>
      <c r="L510" s="13">
        <v>26672.71</v>
      </c>
      <c r="M510" s="13">
        <v>26672.71</v>
      </c>
      <c r="N510" s="13">
        <v>26672.71</v>
      </c>
      <c r="O510" s="13">
        <v>0</v>
      </c>
    </row>
    <row r="511" spans="1:15" ht="15">
      <c r="A511" s="15"/>
      <c r="B511" s="36" t="s">
        <v>542</v>
      </c>
      <c r="C511" s="31"/>
      <c r="D511" s="31"/>
      <c r="E511" s="32"/>
      <c r="F511" s="16" t="s">
        <v>27</v>
      </c>
      <c r="G511" s="17">
        <v>411</v>
      </c>
      <c r="H511" s="18">
        <v>0</v>
      </c>
      <c r="I511" s="18">
        <v>0</v>
      </c>
      <c r="J511" s="17">
        <v>411</v>
      </c>
      <c r="K511" s="17">
        <v>1644</v>
      </c>
      <c r="L511" s="17">
        <v>411</v>
      </c>
      <c r="M511" s="17">
        <v>411</v>
      </c>
      <c r="N511" s="17">
        <v>411</v>
      </c>
      <c r="O511" s="17">
        <v>0</v>
      </c>
    </row>
    <row r="512" spans="1:15" ht="12.75">
      <c r="A512" s="11"/>
      <c r="B512" s="35" t="s">
        <v>543</v>
      </c>
      <c r="C512" s="31"/>
      <c r="D512" s="31"/>
      <c r="E512" s="32"/>
      <c r="F512" s="12" t="s">
        <v>37</v>
      </c>
      <c r="G512" s="13">
        <v>2400</v>
      </c>
      <c r="H512" s="14">
        <v>0</v>
      </c>
      <c r="I512" s="14">
        <v>0</v>
      </c>
      <c r="J512" s="13">
        <v>2400</v>
      </c>
      <c r="K512" s="13">
        <v>9600</v>
      </c>
      <c r="L512" s="13">
        <v>2400</v>
      </c>
      <c r="M512" s="13">
        <v>2400</v>
      </c>
      <c r="N512" s="13">
        <v>2400</v>
      </c>
      <c r="O512" s="13">
        <v>0</v>
      </c>
    </row>
    <row r="513" spans="1:15" ht="12.75">
      <c r="A513" s="15"/>
      <c r="B513" s="36" t="s">
        <v>544</v>
      </c>
      <c r="C513" s="31"/>
      <c r="D513" s="31"/>
      <c r="E513" s="32"/>
      <c r="F513" s="16" t="s">
        <v>33</v>
      </c>
      <c r="G513" s="17">
        <v>0</v>
      </c>
      <c r="H513" s="18">
        <v>0</v>
      </c>
      <c r="I513" s="18">
        <v>0</v>
      </c>
      <c r="J513" s="17">
        <v>0</v>
      </c>
      <c r="K513" s="17">
        <v>6652</v>
      </c>
      <c r="L513" s="17">
        <v>0</v>
      </c>
      <c r="M513" s="17">
        <v>0</v>
      </c>
      <c r="N513" s="17">
        <v>0</v>
      </c>
      <c r="O513" s="17">
        <v>0</v>
      </c>
    </row>
    <row r="514" spans="1:15" ht="12.75">
      <c r="A514" s="11"/>
      <c r="B514" s="35" t="s">
        <v>545</v>
      </c>
      <c r="C514" s="31"/>
      <c r="D514" s="31"/>
      <c r="E514" s="32"/>
      <c r="F514" s="12" t="s">
        <v>21</v>
      </c>
      <c r="G514" s="13">
        <v>10990</v>
      </c>
      <c r="H514" s="14">
        <v>0</v>
      </c>
      <c r="I514" s="14">
        <v>0</v>
      </c>
      <c r="J514" s="13">
        <v>10990</v>
      </c>
      <c r="K514" s="13">
        <v>45290</v>
      </c>
      <c r="L514" s="13">
        <v>10537.06</v>
      </c>
      <c r="M514" s="13">
        <v>10537.06</v>
      </c>
      <c r="N514" s="13">
        <v>10537.06</v>
      </c>
      <c r="O514" s="13">
        <v>0</v>
      </c>
    </row>
    <row r="515" spans="1:15" ht="12.75">
      <c r="A515" s="15"/>
      <c r="B515" s="36" t="s">
        <v>546</v>
      </c>
      <c r="C515" s="31"/>
      <c r="D515" s="31"/>
      <c r="E515" s="32"/>
      <c r="F515" s="16" t="s">
        <v>106</v>
      </c>
      <c r="G515" s="17">
        <v>18846</v>
      </c>
      <c r="H515" s="18">
        <v>0</v>
      </c>
      <c r="I515" s="18">
        <v>0</v>
      </c>
      <c r="J515" s="17">
        <v>18846</v>
      </c>
      <c r="K515" s="17">
        <v>75308.69</v>
      </c>
      <c r="L515" s="17">
        <v>20594.87</v>
      </c>
      <c r="M515" s="17">
        <v>20594.87</v>
      </c>
      <c r="N515" s="17">
        <v>20594.87</v>
      </c>
      <c r="O515" s="17">
        <v>0</v>
      </c>
    </row>
    <row r="516" spans="1:15" ht="12.75">
      <c r="A516" s="11"/>
      <c r="B516" s="35" t="s">
        <v>547</v>
      </c>
      <c r="C516" s="31"/>
      <c r="D516" s="31"/>
      <c r="E516" s="32"/>
      <c r="F516" s="12" t="s">
        <v>19</v>
      </c>
      <c r="G516" s="13">
        <v>10536</v>
      </c>
      <c r="H516" s="14">
        <v>0</v>
      </c>
      <c r="I516" s="14">
        <v>0</v>
      </c>
      <c r="J516" s="13">
        <v>10536</v>
      </c>
      <c r="K516" s="13">
        <v>38600.8</v>
      </c>
      <c r="L516" s="13">
        <v>719.79</v>
      </c>
      <c r="M516" s="13">
        <v>719.79</v>
      </c>
      <c r="N516" s="13">
        <v>719.79</v>
      </c>
      <c r="O516" s="13">
        <v>0</v>
      </c>
    </row>
    <row r="517" spans="1:15" ht="12.75">
      <c r="A517" s="15"/>
      <c r="B517" s="36" t="s">
        <v>548</v>
      </c>
      <c r="C517" s="31"/>
      <c r="D517" s="31"/>
      <c r="E517" s="32"/>
      <c r="F517" s="16" t="s">
        <v>29</v>
      </c>
      <c r="G517" s="17">
        <v>0</v>
      </c>
      <c r="H517" s="18">
        <v>0</v>
      </c>
      <c r="I517" s="18">
        <v>0</v>
      </c>
      <c r="J517" s="17">
        <v>0</v>
      </c>
      <c r="K517" s="17">
        <v>24145</v>
      </c>
      <c r="L517" s="17">
        <v>0</v>
      </c>
      <c r="M517" s="17">
        <v>0</v>
      </c>
      <c r="N517" s="17">
        <v>0</v>
      </c>
      <c r="O517" s="17">
        <v>0</v>
      </c>
    </row>
    <row r="518" spans="1:15" ht="12.75">
      <c r="A518" s="11"/>
      <c r="B518" s="35" t="s">
        <v>549</v>
      </c>
      <c r="C518" s="31"/>
      <c r="D518" s="31"/>
      <c r="E518" s="32"/>
      <c r="F518" s="12" t="s">
        <v>41</v>
      </c>
      <c r="G518" s="13">
        <v>6255</v>
      </c>
      <c r="H518" s="14">
        <v>0</v>
      </c>
      <c r="I518" s="14">
        <v>0</v>
      </c>
      <c r="J518" s="13">
        <v>6255</v>
      </c>
      <c r="K518" s="13">
        <v>25020</v>
      </c>
      <c r="L518" s="13">
        <v>6381.12</v>
      </c>
      <c r="M518" s="13">
        <v>6381.12</v>
      </c>
      <c r="N518" s="13">
        <v>6381.12</v>
      </c>
      <c r="O518" s="13">
        <v>0</v>
      </c>
    </row>
    <row r="519" spans="1:15" ht="12.75">
      <c r="A519" s="15"/>
      <c r="B519" s="36" t="s">
        <v>550</v>
      </c>
      <c r="C519" s="31"/>
      <c r="D519" s="31"/>
      <c r="E519" s="32"/>
      <c r="F519" s="16" t="s">
        <v>39</v>
      </c>
      <c r="G519" s="17">
        <v>2028</v>
      </c>
      <c r="H519" s="18">
        <v>0</v>
      </c>
      <c r="I519" s="18">
        <v>0</v>
      </c>
      <c r="J519" s="17">
        <v>2028</v>
      </c>
      <c r="K519" s="17">
        <v>12168</v>
      </c>
      <c r="L519" s="17">
        <v>2423.66</v>
      </c>
      <c r="M519" s="17">
        <v>2423.66</v>
      </c>
      <c r="N519" s="17">
        <v>2423.66</v>
      </c>
      <c r="O519" s="17">
        <v>0</v>
      </c>
    </row>
    <row r="520" spans="1:15" ht="12.75">
      <c r="A520" s="38" t="s">
        <v>187</v>
      </c>
      <c r="B520" s="31"/>
      <c r="C520" s="31"/>
      <c r="D520" s="31"/>
      <c r="E520" s="31"/>
      <c r="F520" s="32"/>
      <c r="G520" s="10">
        <v>7500</v>
      </c>
      <c r="H520" s="10">
        <v>7474</v>
      </c>
      <c r="I520" s="10">
        <v>1682.62</v>
      </c>
      <c r="J520" s="10">
        <v>13291.38</v>
      </c>
      <c r="K520" s="10">
        <v>13291.38</v>
      </c>
      <c r="L520" s="10">
        <v>13291.38</v>
      </c>
      <c r="M520" s="10">
        <v>13291.38</v>
      </c>
      <c r="N520" s="10">
        <v>8102.45</v>
      </c>
      <c r="O520" s="10">
        <v>0</v>
      </c>
    </row>
    <row r="521" spans="1:15" ht="15">
      <c r="A521" s="11"/>
      <c r="B521" s="35" t="s">
        <v>551</v>
      </c>
      <c r="C521" s="31"/>
      <c r="D521" s="31"/>
      <c r="E521" s="32"/>
      <c r="F521" s="12" t="s">
        <v>189</v>
      </c>
      <c r="G521" s="13">
        <v>1000</v>
      </c>
      <c r="H521" s="14">
        <v>975</v>
      </c>
      <c r="I521" s="14">
        <v>730.62</v>
      </c>
      <c r="J521" s="13">
        <v>1244.38</v>
      </c>
      <c r="K521" s="13">
        <v>1244.38</v>
      </c>
      <c r="L521" s="13">
        <v>1244.38</v>
      </c>
      <c r="M521" s="13">
        <v>1244.38</v>
      </c>
      <c r="N521" s="13">
        <v>0</v>
      </c>
      <c r="O521" s="13">
        <v>0</v>
      </c>
    </row>
    <row r="522" spans="1:15" ht="15">
      <c r="A522" s="15"/>
      <c r="B522" s="36" t="s">
        <v>552</v>
      </c>
      <c r="C522" s="31"/>
      <c r="D522" s="31"/>
      <c r="E522" s="32"/>
      <c r="F522" s="16" t="s">
        <v>189</v>
      </c>
      <c r="G522" s="17">
        <v>5000</v>
      </c>
      <c r="H522" s="18">
        <v>6499</v>
      </c>
      <c r="I522" s="18">
        <v>0</v>
      </c>
      <c r="J522" s="17">
        <v>11499</v>
      </c>
      <c r="K522" s="17">
        <v>11499</v>
      </c>
      <c r="L522" s="17">
        <v>11499</v>
      </c>
      <c r="M522" s="17">
        <v>11499</v>
      </c>
      <c r="N522" s="17">
        <v>7554.45</v>
      </c>
      <c r="O522" s="17">
        <v>0</v>
      </c>
    </row>
    <row r="523" spans="1:15" ht="15">
      <c r="A523" s="11"/>
      <c r="B523" s="35" t="s">
        <v>553</v>
      </c>
      <c r="C523" s="31"/>
      <c r="D523" s="31"/>
      <c r="E523" s="32"/>
      <c r="F523" s="12" t="s">
        <v>554</v>
      </c>
      <c r="G523" s="13">
        <v>1500</v>
      </c>
      <c r="H523" s="14">
        <v>0</v>
      </c>
      <c r="I523" s="14">
        <v>952</v>
      </c>
      <c r="J523" s="13">
        <v>548</v>
      </c>
      <c r="K523" s="13">
        <v>548</v>
      </c>
      <c r="L523" s="13">
        <v>548</v>
      </c>
      <c r="M523" s="13">
        <v>548</v>
      </c>
      <c r="N523" s="13">
        <v>548</v>
      </c>
      <c r="O523" s="13">
        <v>0</v>
      </c>
    </row>
    <row r="524" spans="1:15" ht="12.75">
      <c r="A524" s="38" t="s">
        <v>43</v>
      </c>
      <c r="B524" s="31"/>
      <c r="C524" s="31"/>
      <c r="D524" s="31"/>
      <c r="E524" s="31"/>
      <c r="F524" s="32"/>
      <c r="G524" s="10">
        <v>4626</v>
      </c>
      <c r="H524" s="10">
        <v>0</v>
      </c>
      <c r="I524" s="10">
        <v>0</v>
      </c>
      <c r="J524" s="10">
        <v>4626</v>
      </c>
      <c r="K524" s="10">
        <v>18504</v>
      </c>
      <c r="L524" s="10">
        <v>5402.02</v>
      </c>
      <c r="M524" s="10">
        <v>5402.02</v>
      </c>
      <c r="N524" s="10">
        <v>3606</v>
      </c>
      <c r="O524" s="10">
        <v>0</v>
      </c>
    </row>
    <row r="525" spans="1:15" ht="12.75">
      <c r="A525" s="15"/>
      <c r="B525" s="36" t="s">
        <v>555</v>
      </c>
      <c r="C525" s="31"/>
      <c r="D525" s="31"/>
      <c r="E525" s="32"/>
      <c r="F525" s="16" t="s">
        <v>55</v>
      </c>
      <c r="G525" s="17">
        <v>834</v>
      </c>
      <c r="H525" s="18">
        <v>0</v>
      </c>
      <c r="I525" s="18">
        <v>0</v>
      </c>
      <c r="J525" s="17">
        <v>834</v>
      </c>
      <c r="K525" s="17">
        <v>3336</v>
      </c>
      <c r="L525" s="17">
        <v>1352.66</v>
      </c>
      <c r="M525" s="17">
        <v>1352.66</v>
      </c>
      <c r="N525" s="17">
        <v>901.78</v>
      </c>
      <c r="O525" s="17">
        <v>0</v>
      </c>
    </row>
    <row r="526" spans="1:15" ht="15">
      <c r="A526" s="11"/>
      <c r="B526" s="35" t="s">
        <v>556</v>
      </c>
      <c r="C526" s="31"/>
      <c r="D526" s="31"/>
      <c r="E526" s="32"/>
      <c r="F526" s="12" t="s">
        <v>53</v>
      </c>
      <c r="G526" s="13">
        <v>276</v>
      </c>
      <c r="H526" s="14">
        <v>0</v>
      </c>
      <c r="I526" s="14">
        <v>0</v>
      </c>
      <c r="J526" s="13">
        <v>276</v>
      </c>
      <c r="K526" s="13">
        <v>1104</v>
      </c>
      <c r="L526" s="13">
        <v>446.37</v>
      </c>
      <c r="M526" s="13">
        <v>446.37</v>
      </c>
      <c r="N526" s="13">
        <v>297.59</v>
      </c>
      <c r="O526" s="13">
        <v>0</v>
      </c>
    </row>
    <row r="527" spans="1:15" ht="12.75">
      <c r="A527" s="15"/>
      <c r="B527" s="36" t="s">
        <v>557</v>
      </c>
      <c r="C527" s="31"/>
      <c r="D527" s="31"/>
      <c r="E527" s="32"/>
      <c r="F527" s="16" t="s">
        <v>55</v>
      </c>
      <c r="G527" s="17">
        <v>1209</v>
      </c>
      <c r="H527" s="18">
        <v>0</v>
      </c>
      <c r="I527" s="18">
        <v>0</v>
      </c>
      <c r="J527" s="17">
        <v>1209</v>
      </c>
      <c r="K527" s="17">
        <v>4836</v>
      </c>
      <c r="L527" s="17">
        <v>1210.4</v>
      </c>
      <c r="M527" s="17">
        <v>1210.4</v>
      </c>
      <c r="N527" s="17">
        <v>806.94</v>
      </c>
      <c r="O527" s="17">
        <v>0</v>
      </c>
    </row>
    <row r="528" spans="1:15" ht="15">
      <c r="A528" s="11"/>
      <c r="B528" s="35" t="s">
        <v>558</v>
      </c>
      <c r="C528" s="31"/>
      <c r="D528" s="31"/>
      <c r="E528" s="32"/>
      <c r="F528" s="12" t="s">
        <v>53</v>
      </c>
      <c r="G528" s="13">
        <v>399</v>
      </c>
      <c r="H528" s="14">
        <v>0</v>
      </c>
      <c r="I528" s="14">
        <v>0</v>
      </c>
      <c r="J528" s="13">
        <v>399</v>
      </c>
      <c r="K528" s="13">
        <v>1596</v>
      </c>
      <c r="L528" s="13">
        <v>399.43</v>
      </c>
      <c r="M528" s="13">
        <v>399.43</v>
      </c>
      <c r="N528" s="13">
        <v>266.29</v>
      </c>
      <c r="O528" s="13">
        <v>0</v>
      </c>
    </row>
    <row r="529" spans="1:15" ht="15">
      <c r="A529" s="15"/>
      <c r="B529" s="36" t="s">
        <v>559</v>
      </c>
      <c r="C529" s="31"/>
      <c r="D529" s="31"/>
      <c r="E529" s="32"/>
      <c r="F529" s="16" t="s">
        <v>53</v>
      </c>
      <c r="G529" s="17">
        <v>474</v>
      </c>
      <c r="H529" s="18">
        <v>0</v>
      </c>
      <c r="I529" s="18">
        <v>0</v>
      </c>
      <c r="J529" s="17">
        <v>474</v>
      </c>
      <c r="K529" s="17">
        <v>1896</v>
      </c>
      <c r="L529" s="17">
        <v>494.54</v>
      </c>
      <c r="M529" s="17">
        <v>494.54</v>
      </c>
      <c r="N529" s="17">
        <v>330.84</v>
      </c>
      <c r="O529" s="17">
        <v>0</v>
      </c>
    </row>
    <row r="530" spans="1:15" ht="12.75">
      <c r="A530" s="11"/>
      <c r="B530" s="35" t="s">
        <v>560</v>
      </c>
      <c r="C530" s="31"/>
      <c r="D530" s="31"/>
      <c r="E530" s="32"/>
      <c r="F530" s="12" t="s">
        <v>55</v>
      </c>
      <c r="G530" s="13">
        <v>1434</v>
      </c>
      <c r="H530" s="14">
        <v>0</v>
      </c>
      <c r="I530" s="14">
        <v>0</v>
      </c>
      <c r="J530" s="13">
        <v>1434</v>
      </c>
      <c r="K530" s="13">
        <v>5736</v>
      </c>
      <c r="L530" s="13">
        <v>1498.62</v>
      </c>
      <c r="M530" s="13">
        <v>1498.62</v>
      </c>
      <c r="N530" s="13">
        <v>1002.56</v>
      </c>
      <c r="O530" s="13">
        <v>0</v>
      </c>
    </row>
    <row r="531" spans="1:15" ht="12.75">
      <c r="A531" s="38" t="s">
        <v>56</v>
      </c>
      <c r="B531" s="31"/>
      <c r="C531" s="31"/>
      <c r="D531" s="31"/>
      <c r="E531" s="31"/>
      <c r="F531" s="32"/>
      <c r="G531" s="10">
        <v>0</v>
      </c>
      <c r="H531" s="10">
        <v>0</v>
      </c>
      <c r="I531" s="10">
        <v>0</v>
      </c>
      <c r="J531" s="10">
        <v>0</v>
      </c>
      <c r="K531" s="10">
        <v>4946</v>
      </c>
      <c r="L531" s="10">
        <v>0</v>
      </c>
      <c r="M531" s="10">
        <v>0</v>
      </c>
      <c r="N531" s="10">
        <v>0</v>
      </c>
      <c r="O531" s="10">
        <v>0</v>
      </c>
    </row>
    <row r="532" spans="1:15" ht="12.75">
      <c r="A532" s="15"/>
      <c r="B532" s="36" t="s">
        <v>561</v>
      </c>
      <c r="C532" s="31"/>
      <c r="D532" s="31"/>
      <c r="E532" s="32"/>
      <c r="F532" s="16" t="s">
        <v>60</v>
      </c>
      <c r="G532" s="17">
        <v>0</v>
      </c>
      <c r="H532" s="18">
        <v>0</v>
      </c>
      <c r="I532" s="18">
        <v>0</v>
      </c>
      <c r="J532" s="17">
        <v>0</v>
      </c>
      <c r="K532" s="17">
        <v>2263</v>
      </c>
      <c r="L532" s="17">
        <v>0</v>
      </c>
      <c r="M532" s="17">
        <v>0</v>
      </c>
      <c r="N532" s="17">
        <v>0</v>
      </c>
      <c r="O532" s="17">
        <v>0</v>
      </c>
    </row>
    <row r="533" spans="1:15" ht="12.75">
      <c r="A533" s="11"/>
      <c r="B533" s="35" t="s">
        <v>562</v>
      </c>
      <c r="C533" s="31"/>
      <c r="D533" s="31"/>
      <c r="E533" s="32"/>
      <c r="F533" s="12" t="s">
        <v>60</v>
      </c>
      <c r="G533" s="13">
        <v>0</v>
      </c>
      <c r="H533" s="14">
        <v>0</v>
      </c>
      <c r="I533" s="14">
        <v>0</v>
      </c>
      <c r="J533" s="13">
        <v>0</v>
      </c>
      <c r="K533" s="13">
        <v>2683</v>
      </c>
      <c r="L533" s="13">
        <v>0</v>
      </c>
      <c r="M533" s="13">
        <v>0</v>
      </c>
      <c r="N533" s="13">
        <v>0</v>
      </c>
      <c r="O533" s="13">
        <v>0</v>
      </c>
    </row>
    <row r="534" spans="1:15" ht="12.75">
      <c r="A534" s="37" t="s">
        <v>563</v>
      </c>
      <c r="B534" s="31"/>
      <c r="C534" s="31"/>
      <c r="D534" s="31"/>
      <c r="E534" s="31"/>
      <c r="F534" s="32"/>
      <c r="G534" s="9">
        <v>704828</v>
      </c>
      <c r="H534" s="9">
        <v>9800</v>
      </c>
      <c r="I534" s="9">
        <v>2500</v>
      </c>
      <c r="J534" s="9">
        <v>712128</v>
      </c>
      <c r="K534" s="9">
        <v>3183091.52</v>
      </c>
      <c r="L534" s="9">
        <v>537330.34</v>
      </c>
      <c r="M534" s="9">
        <v>537330.34</v>
      </c>
      <c r="N534" s="9">
        <v>522254.25</v>
      </c>
      <c r="O534" s="9">
        <v>0</v>
      </c>
    </row>
    <row r="535" spans="1:15" ht="12.75">
      <c r="A535" s="38" t="s">
        <v>17</v>
      </c>
      <c r="B535" s="31"/>
      <c r="C535" s="31"/>
      <c r="D535" s="31"/>
      <c r="E535" s="31"/>
      <c r="F535" s="32"/>
      <c r="G535" s="10">
        <v>649828</v>
      </c>
      <c r="H535" s="10">
        <v>0</v>
      </c>
      <c r="I535" s="10">
        <v>0</v>
      </c>
      <c r="J535" s="10">
        <v>649828</v>
      </c>
      <c r="K535" s="10">
        <v>2931789.52</v>
      </c>
      <c r="L535" s="10">
        <v>474869.51</v>
      </c>
      <c r="M535" s="10">
        <v>474869.51</v>
      </c>
      <c r="N535" s="10">
        <v>474869.51</v>
      </c>
      <c r="O535" s="10">
        <v>0</v>
      </c>
    </row>
    <row r="536" spans="1:15" ht="12.75">
      <c r="A536" s="15"/>
      <c r="B536" s="36" t="s">
        <v>564</v>
      </c>
      <c r="C536" s="31"/>
      <c r="D536" s="31"/>
      <c r="E536" s="32"/>
      <c r="F536" s="16" t="s">
        <v>29</v>
      </c>
      <c r="G536" s="17">
        <v>0</v>
      </c>
      <c r="H536" s="18">
        <v>0</v>
      </c>
      <c r="I536" s="18">
        <v>0</v>
      </c>
      <c r="J536" s="17">
        <v>0</v>
      </c>
      <c r="K536" s="17">
        <v>101417</v>
      </c>
      <c r="L536" s="17">
        <v>0</v>
      </c>
      <c r="M536" s="17">
        <v>0</v>
      </c>
      <c r="N536" s="17">
        <v>0</v>
      </c>
      <c r="O536" s="17">
        <v>0</v>
      </c>
    </row>
    <row r="537" spans="1:15" ht="15">
      <c r="A537" s="11"/>
      <c r="B537" s="35" t="s">
        <v>565</v>
      </c>
      <c r="C537" s="31"/>
      <c r="D537" s="31"/>
      <c r="E537" s="32"/>
      <c r="F537" s="12" t="s">
        <v>27</v>
      </c>
      <c r="G537" s="13">
        <v>138</v>
      </c>
      <c r="H537" s="14">
        <v>0</v>
      </c>
      <c r="I537" s="14">
        <v>0</v>
      </c>
      <c r="J537" s="13">
        <v>138</v>
      </c>
      <c r="K537" s="13">
        <v>552</v>
      </c>
      <c r="L537" s="13">
        <v>138</v>
      </c>
      <c r="M537" s="13">
        <v>138</v>
      </c>
      <c r="N537" s="13">
        <v>138</v>
      </c>
      <c r="O537" s="13">
        <v>0</v>
      </c>
    </row>
    <row r="538" spans="1:15" ht="12.75">
      <c r="A538" s="15"/>
      <c r="B538" s="36" t="s">
        <v>566</v>
      </c>
      <c r="C538" s="31"/>
      <c r="D538" s="31"/>
      <c r="E538" s="32"/>
      <c r="F538" s="16" t="s">
        <v>19</v>
      </c>
      <c r="G538" s="17">
        <v>10156</v>
      </c>
      <c r="H538" s="18">
        <v>0</v>
      </c>
      <c r="I538" s="18">
        <v>0</v>
      </c>
      <c r="J538" s="17">
        <v>10156</v>
      </c>
      <c r="K538" s="17">
        <v>38892</v>
      </c>
      <c r="L538" s="17">
        <v>0</v>
      </c>
      <c r="M538" s="17">
        <v>0</v>
      </c>
      <c r="N538" s="17">
        <v>0</v>
      </c>
      <c r="O538" s="17">
        <v>0</v>
      </c>
    </row>
    <row r="539" spans="1:15" ht="12.75">
      <c r="A539" s="11"/>
      <c r="B539" s="35" t="s">
        <v>567</v>
      </c>
      <c r="C539" s="31"/>
      <c r="D539" s="31"/>
      <c r="E539" s="32"/>
      <c r="F539" s="12" t="s">
        <v>39</v>
      </c>
      <c r="G539" s="13">
        <v>7510</v>
      </c>
      <c r="H539" s="14">
        <v>0</v>
      </c>
      <c r="I539" s="14">
        <v>0</v>
      </c>
      <c r="J539" s="13">
        <v>7510</v>
      </c>
      <c r="K539" s="13">
        <v>42780</v>
      </c>
      <c r="L539" s="13">
        <v>11176.87</v>
      </c>
      <c r="M539" s="13">
        <v>11176.87</v>
      </c>
      <c r="N539" s="13">
        <v>11176.87</v>
      </c>
      <c r="O539" s="13">
        <v>0</v>
      </c>
    </row>
    <row r="540" spans="1:15" ht="12.75">
      <c r="A540" s="15"/>
      <c r="B540" s="36" t="s">
        <v>568</v>
      </c>
      <c r="C540" s="31"/>
      <c r="D540" s="31"/>
      <c r="E540" s="32"/>
      <c r="F540" s="16" t="s">
        <v>33</v>
      </c>
      <c r="G540" s="17">
        <v>0</v>
      </c>
      <c r="H540" s="18">
        <v>0</v>
      </c>
      <c r="I540" s="18">
        <v>0</v>
      </c>
      <c r="J540" s="17">
        <v>0</v>
      </c>
      <c r="K540" s="17">
        <v>20191</v>
      </c>
      <c r="L540" s="17">
        <v>0</v>
      </c>
      <c r="M540" s="17">
        <v>0</v>
      </c>
      <c r="N540" s="17">
        <v>0</v>
      </c>
      <c r="O540" s="17">
        <v>0</v>
      </c>
    </row>
    <row r="541" spans="1:15" ht="12.75">
      <c r="A541" s="11"/>
      <c r="B541" s="35" t="s">
        <v>569</v>
      </c>
      <c r="C541" s="31"/>
      <c r="D541" s="31"/>
      <c r="E541" s="32"/>
      <c r="F541" s="12" t="s">
        <v>41</v>
      </c>
      <c r="G541" s="13">
        <v>18321</v>
      </c>
      <c r="H541" s="14">
        <v>0</v>
      </c>
      <c r="I541" s="14">
        <v>0</v>
      </c>
      <c r="J541" s="13">
        <v>18321</v>
      </c>
      <c r="K541" s="13">
        <v>73284</v>
      </c>
      <c r="L541" s="13">
        <v>17986.33</v>
      </c>
      <c r="M541" s="13">
        <v>17986.33</v>
      </c>
      <c r="N541" s="13">
        <v>17986.33</v>
      </c>
      <c r="O541" s="13">
        <v>0</v>
      </c>
    </row>
    <row r="542" spans="1:15" ht="12.75">
      <c r="A542" s="15"/>
      <c r="B542" s="36" t="s">
        <v>570</v>
      </c>
      <c r="C542" s="31"/>
      <c r="D542" s="31"/>
      <c r="E542" s="32"/>
      <c r="F542" s="16" t="s">
        <v>25</v>
      </c>
      <c r="G542" s="17">
        <v>177618</v>
      </c>
      <c r="H542" s="18">
        <v>0</v>
      </c>
      <c r="I542" s="18">
        <v>0</v>
      </c>
      <c r="J542" s="17">
        <v>177618</v>
      </c>
      <c r="K542" s="17">
        <v>683841</v>
      </c>
      <c r="L542" s="17">
        <v>211541.28</v>
      </c>
      <c r="M542" s="17">
        <v>211541.28</v>
      </c>
      <c r="N542" s="17">
        <v>211541.28</v>
      </c>
      <c r="O542" s="17">
        <v>0</v>
      </c>
    </row>
    <row r="543" spans="1:15" ht="12.75">
      <c r="A543" s="11"/>
      <c r="B543" s="35" t="s">
        <v>571</v>
      </c>
      <c r="C543" s="31"/>
      <c r="D543" s="31"/>
      <c r="E543" s="32"/>
      <c r="F543" s="12" t="s">
        <v>37</v>
      </c>
      <c r="G543" s="13">
        <v>15000</v>
      </c>
      <c r="H543" s="14">
        <v>0</v>
      </c>
      <c r="I543" s="14">
        <v>0</v>
      </c>
      <c r="J543" s="13">
        <v>15000</v>
      </c>
      <c r="K543" s="13">
        <v>61600</v>
      </c>
      <c r="L543" s="13">
        <v>13800</v>
      </c>
      <c r="M543" s="13">
        <v>13800</v>
      </c>
      <c r="N543" s="13">
        <v>13800</v>
      </c>
      <c r="O543" s="13">
        <v>0</v>
      </c>
    </row>
    <row r="544" spans="1:15" ht="12.75">
      <c r="A544" s="15"/>
      <c r="B544" s="36" t="s">
        <v>572</v>
      </c>
      <c r="C544" s="31"/>
      <c r="D544" s="31"/>
      <c r="E544" s="32"/>
      <c r="F544" s="16" t="s">
        <v>21</v>
      </c>
      <c r="G544" s="17">
        <v>34689</v>
      </c>
      <c r="H544" s="18">
        <v>0</v>
      </c>
      <c r="I544" s="18">
        <v>0</v>
      </c>
      <c r="J544" s="17">
        <v>34689</v>
      </c>
      <c r="K544" s="17">
        <v>148683</v>
      </c>
      <c r="L544" s="17">
        <v>53329.39</v>
      </c>
      <c r="M544" s="17">
        <v>53329.39</v>
      </c>
      <c r="N544" s="17">
        <v>53329.39</v>
      </c>
      <c r="O544" s="17">
        <v>0</v>
      </c>
    </row>
    <row r="545" spans="1:15" ht="12.75">
      <c r="A545" s="11"/>
      <c r="B545" s="35" t="s">
        <v>573</v>
      </c>
      <c r="C545" s="31"/>
      <c r="D545" s="31"/>
      <c r="E545" s="32"/>
      <c r="F545" s="12" t="s">
        <v>33</v>
      </c>
      <c r="G545" s="13">
        <v>0</v>
      </c>
      <c r="H545" s="14">
        <v>0</v>
      </c>
      <c r="I545" s="14">
        <v>0</v>
      </c>
      <c r="J545" s="13">
        <v>0</v>
      </c>
      <c r="K545" s="13">
        <v>15336</v>
      </c>
      <c r="L545" s="13">
        <v>0</v>
      </c>
      <c r="M545" s="13">
        <v>0</v>
      </c>
      <c r="N545" s="13">
        <v>0</v>
      </c>
      <c r="O545" s="13">
        <v>0</v>
      </c>
    </row>
    <row r="546" spans="1:15" ht="12.75">
      <c r="A546" s="15"/>
      <c r="B546" s="36" t="s">
        <v>574</v>
      </c>
      <c r="C546" s="31"/>
      <c r="D546" s="31"/>
      <c r="E546" s="32"/>
      <c r="F546" s="16" t="s">
        <v>29</v>
      </c>
      <c r="G546" s="17">
        <v>0</v>
      </c>
      <c r="H546" s="18">
        <v>0</v>
      </c>
      <c r="I546" s="18">
        <v>0</v>
      </c>
      <c r="J546" s="17">
        <v>0</v>
      </c>
      <c r="K546" s="17">
        <v>55664</v>
      </c>
      <c r="L546" s="17">
        <v>0</v>
      </c>
      <c r="M546" s="17">
        <v>0</v>
      </c>
      <c r="N546" s="17">
        <v>0</v>
      </c>
      <c r="O546" s="17">
        <v>0</v>
      </c>
    </row>
    <row r="547" spans="1:15" ht="12.75">
      <c r="A547" s="11"/>
      <c r="B547" s="35" t="s">
        <v>575</v>
      </c>
      <c r="C547" s="31"/>
      <c r="D547" s="31"/>
      <c r="E547" s="32"/>
      <c r="F547" s="12" t="s">
        <v>19</v>
      </c>
      <c r="G547" s="13">
        <v>17048</v>
      </c>
      <c r="H547" s="14">
        <v>0</v>
      </c>
      <c r="I547" s="14">
        <v>0</v>
      </c>
      <c r="J547" s="13">
        <v>17048</v>
      </c>
      <c r="K547" s="13">
        <v>61398.4</v>
      </c>
      <c r="L547" s="13">
        <v>0</v>
      </c>
      <c r="M547" s="13">
        <v>0</v>
      </c>
      <c r="N547" s="13">
        <v>0</v>
      </c>
      <c r="O547" s="13">
        <v>0</v>
      </c>
    </row>
    <row r="548" spans="1:15" ht="12.75">
      <c r="A548" s="15"/>
      <c r="B548" s="36" t="s">
        <v>576</v>
      </c>
      <c r="C548" s="31"/>
      <c r="D548" s="31"/>
      <c r="E548" s="32"/>
      <c r="F548" s="16" t="s">
        <v>25</v>
      </c>
      <c r="G548" s="17">
        <v>106524</v>
      </c>
      <c r="H548" s="18">
        <v>0</v>
      </c>
      <c r="I548" s="18">
        <v>0</v>
      </c>
      <c r="J548" s="17">
        <v>106524</v>
      </c>
      <c r="K548" s="17">
        <v>449569.18</v>
      </c>
      <c r="L548" s="17">
        <v>55468.79</v>
      </c>
      <c r="M548" s="17">
        <v>55468.79</v>
      </c>
      <c r="N548" s="17">
        <v>55468.79</v>
      </c>
      <c r="O548" s="17">
        <v>0</v>
      </c>
    </row>
    <row r="549" spans="1:15" ht="12.75">
      <c r="A549" s="11"/>
      <c r="B549" s="35" t="s">
        <v>577</v>
      </c>
      <c r="C549" s="31"/>
      <c r="D549" s="31"/>
      <c r="E549" s="32"/>
      <c r="F549" s="12" t="s">
        <v>21</v>
      </c>
      <c r="G549" s="13">
        <v>20889</v>
      </c>
      <c r="H549" s="14">
        <v>0</v>
      </c>
      <c r="I549" s="14">
        <v>0</v>
      </c>
      <c r="J549" s="13">
        <v>20889</v>
      </c>
      <c r="K549" s="13">
        <v>85036</v>
      </c>
      <c r="L549" s="13">
        <v>11475.4</v>
      </c>
      <c r="M549" s="13">
        <v>11475.4</v>
      </c>
      <c r="N549" s="13">
        <v>11475.4</v>
      </c>
      <c r="O549" s="13">
        <v>0</v>
      </c>
    </row>
    <row r="550" spans="1:15" ht="12.75">
      <c r="A550" s="15"/>
      <c r="B550" s="36" t="s">
        <v>578</v>
      </c>
      <c r="C550" s="31"/>
      <c r="D550" s="31"/>
      <c r="E550" s="32"/>
      <c r="F550" s="16" t="s">
        <v>37</v>
      </c>
      <c r="G550" s="17">
        <v>5200</v>
      </c>
      <c r="H550" s="18">
        <v>0</v>
      </c>
      <c r="I550" s="18">
        <v>0</v>
      </c>
      <c r="J550" s="17">
        <v>5200</v>
      </c>
      <c r="K550" s="17">
        <v>20400</v>
      </c>
      <c r="L550" s="17">
        <v>0</v>
      </c>
      <c r="M550" s="17">
        <v>0</v>
      </c>
      <c r="N550" s="17">
        <v>0</v>
      </c>
      <c r="O550" s="17">
        <v>0</v>
      </c>
    </row>
    <row r="551" spans="1:15" ht="12.75">
      <c r="A551" s="11"/>
      <c r="B551" s="35" t="s">
        <v>579</v>
      </c>
      <c r="C551" s="31"/>
      <c r="D551" s="31"/>
      <c r="E551" s="32"/>
      <c r="F551" s="12" t="s">
        <v>39</v>
      </c>
      <c r="G551" s="13">
        <v>3040</v>
      </c>
      <c r="H551" s="14">
        <v>0</v>
      </c>
      <c r="I551" s="14">
        <v>0</v>
      </c>
      <c r="J551" s="13">
        <v>3040</v>
      </c>
      <c r="K551" s="13">
        <v>19760</v>
      </c>
      <c r="L551" s="13">
        <v>2406.69</v>
      </c>
      <c r="M551" s="13">
        <v>2406.69</v>
      </c>
      <c r="N551" s="13">
        <v>2406.69</v>
      </c>
      <c r="O551" s="13">
        <v>0</v>
      </c>
    </row>
    <row r="552" spans="1:15" ht="12.75">
      <c r="A552" s="15"/>
      <c r="B552" s="36" t="s">
        <v>580</v>
      </c>
      <c r="C552" s="31"/>
      <c r="D552" s="31"/>
      <c r="E552" s="32"/>
      <c r="F552" s="16" t="s">
        <v>29</v>
      </c>
      <c r="G552" s="17">
        <v>0</v>
      </c>
      <c r="H552" s="18">
        <v>0</v>
      </c>
      <c r="I552" s="18">
        <v>0</v>
      </c>
      <c r="J552" s="17">
        <v>0</v>
      </c>
      <c r="K552" s="17">
        <v>83496</v>
      </c>
      <c r="L552" s="17">
        <v>0</v>
      </c>
      <c r="M552" s="17">
        <v>0</v>
      </c>
      <c r="N552" s="17">
        <v>0</v>
      </c>
      <c r="O552" s="17">
        <v>0</v>
      </c>
    </row>
    <row r="553" spans="1:15" ht="12.75">
      <c r="A553" s="11"/>
      <c r="B553" s="35" t="s">
        <v>581</v>
      </c>
      <c r="C553" s="31"/>
      <c r="D553" s="31"/>
      <c r="E553" s="32"/>
      <c r="F553" s="12" t="s">
        <v>19</v>
      </c>
      <c r="G553" s="13">
        <v>20530</v>
      </c>
      <c r="H553" s="14">
        <v>0</v>
      </c>
      <c r="I553" s="14">
        <v>0</v>
      </c>
      <c r="J553" s="13">
        <v>20530</v>
      </c>
      <c r="K553" s="13">
        <v>87964.8</v>
      </c>
      <c r="L553" s="13">
        <v>0</v>
      </c>
      <c r="M553" s="13">
        <v>0</v>
      </c>
      <c r="N553" s="13">
        <v>0</v>
      </c>
      <c r="O553" s="13">
        <v>0</v>
      </c>
    </row>
    <row r="554" spans="1:15" ht="12.75">
      <c r="A554" s="15"/>
      <c r="B554" s="36" t="s">
        <v>582</v>
      </c>
      <c r="C554" s="31"/>
      <c r="D554" s="31"/>
      <c r="E554" s="32"/>
      <c r="F554" s="16" t="s">
        <v>21</v>
      </c>
      <c r="G554" s="17">
        <v>31591</v>
      </c>
      <c r="H554" s="18">
        <v>0</v>
      </c>
      <c r="I554" s="18">
        <v>0</v>
      </c>
      <c r="J554" s="17">
        <v>31591</v>
      </c>
      <c r="K554" s="17">
        <v>126605</v>
      </c>
      <c r="L554" s="17">
        <v>16028.96</v>
      </c>
      <c r="M554" s="17">
        <v>16028.96</v>
      </c>
      <c r="N554" s="17">
        <v>16028.96</v>
      </c>
      <c r="O554" s="17">
        <v>0</v>
      </c>
    </row>
    <row r="555" spans="1:15" ht="12.75">
      <c r="A555" s="11"/>
      <c r="B555" s="35" t="s">
        <v>583</v>
      </c>
      <c r="C555" s="31"/>
      <c r="D555" s="31"/>
      <c r="E555" s="32"/>
      <c r="F555" s="12" t="s">
        <v>25</v>
      </c>
      <c r="G555" s="13">
        <v>168663</v>
      </c>
      <c r="H555" s="14">
        <v>0</v>
      </c>
      <c r="I555" s="14">
        <v>0</v>
      </c>
      <c r="J555" s="13">
        <v>168663</v>
      </c>
      <c r="K555" s="13">
        <v>669373.14</v>
      </c>
      <c r="L555" s="13">
        <v>78308.88</v>
      </c>
      <c r="M555" s="13">
        <v>78308.88</v>
      </c>
      <c r="N555" s="13">
        <v>78308.88</v>
      </c>
      <c r="O555" s="13">
        <v>0</v>
      </c>
    </row>
    <row r="556" spans="1:15" ht="12.75">
      <c r="A556" s="15"/>
      <c r="B556" s="36" t="s">
        <v>584</v>
      </c>
      <c r="C556" s="31"/>
      <c r="D556" s="31"/>
      <c r="E556" s="32"/>
      <c r="F556" s="16" t="s">
        <v>37</v>
      </c>
      <c r="G556" s="17">
        <v>8000</v>
      </c>
      <c r="H556" s="18">
        <v>0</v>
      </c>
      <c r="I556" s="18">
        <v>0</v>
      </c>
      <c r="J556" s="17">
        <v>8000</v>
      </c>
      <c r="K556" s="17">
        <v>30800</v>
      </c>
      <c r="L556" s="17">
        <v>0</v>
      </c>
      <c r="M556" s="17">
        <v>0</v>
      </c>
      <c r="N556" s="17">
        <v>0</v>
      </c>
      <c r="O556" s="17">
        <v>0</v>
      </c>
    </row>
    <row r="557" spans="1:15" ht="12.75">
      <c r="A557" s="11"/>
      <c r="B557" s="35" t="s">
        <v>585</v>
      </c>
      <c r="C557" s="31"/>
      <c r="D557" s="31"/>
      <c r="E557" s="32"/>
      <c r="F557" s="12" t="s">
        <v>33</v>
      </c>
      <c r="G557" s="13">
        <v>0</v>
      </c>
      <c r="H557" s="14">
        <v>0</v>
      </c>
      <c r="I557" s="14">
        <v>0</v>
      </c>
      <c r="J557" s="13">
        <v>0</v>
      </c>
      <c r="K557" s="13">
        <v>24921</v>
      </c>
      <c r="L557" s="13">
        <v>0</v>
      </c>
      <c r="M557" s="13">
        <v>0</v>
      </c>
      <c r="N557" s="13">
        <v>0</v>
      </c>
      <c r="O557" s="13">
        <v>0</v>
      </c>
    </row>
    <row r="558" spans="1:15" ht="12.75">
      <c r="A558" s="15"/>
      <c r="B558" s="36" t="s">
        <v>586</v>
      </c>
      <c r="C558" s="31"/>
      <c r="D558" s="31"/>
      <c r="E558" s="32"/>
      <c r="F558" s="16" t="s">
        <v>39</v>
      </c>
      <c r="G558" s="17">
        <v>4911</v>
      </c>
      <c r="H558" s="18">
        <v>0</v>
      </c>
      <c r="I558" s="18">
        <v>0</v>
      </c>
      <c r="J558" s="17">
        <v>4911</v>
      </c>
      <c r="K558" s="17">
        <v>30226</v>
      </c>
      <c r="L558" s="17">
        <v>3208.92</v>
      </c>
      <c r="M558" s="17">
        <v>3208.92</v>
      </c>
      <c r="N558" s="17">
        <v>3208.92</v>
      </c>
      <c r="O558" s="17">
        <v>0</v>
      </c>
    </row>
    <row r="559" spans="1:15" ht="12.75">
      <c r="A559" s="38" t="s">
        <v>187</v>
      </c>
      <c r="B559" s="31"/>
      <c r="C559" s="31"/>
      <c r="D559" s="31"/>
      <c r="E559" s="31"/>
      <c r="F559" s="32"/>
      <c r="G559" s="10">
        <v>4000</v>
      </c>
      <c r="H559" s="10">
        <v>9800</v>
      </c>
      <c r="I559" s="10">
        <v>2500</v>
      </c>
      <c r="J559" s="10">
        <v>11300</v>
      </c>
      <c r="K559" s="10">
        <v>11300</v>
      </c>
      <c r="L559" s="10">
        <v>11300</v>
      </c>
      <c r="M559" s="10">
        <v>11300</v>
      </c>
      <c r="N559" s="10">
        <v>1000</v>
      </c>
      <c r="O559" s="10">
        <v>0</v>
      </c>
    </row>
    <row r="560" spans="1:15" ht="12.75">
      <c r="A560" s="11"/>
      <c r="B560" s="35" t="s">
        <v>587</v>
      </c>
      <c r="C560" s="31"/>
      <c r="D560" s="31"/>
      <c r="E560" s="32"/>
      <c r="F560" s="12" t="s">
        <v>289</v>
      </c>
      <c r="G560" s="13">
        <v>1000</v>
      </c>
      <c r="H560" s="14">
        <v>0</v>
      </c>
      <c r="I560" s="14">
        <v>0</v>
      </c>
      <c r="J560" s="13">
        <v>1000</v>
      </c>
      <c r="K560" s="13">
        <v>1000</v>
      </c>
      <c r="L560" s="13">
        <v>1000</v>
      </c>
      <c r="M560" s="13">
        <v>1000</v>
      </c>
      <c r="N560" s="13">
        <v>1000</v>
      </c>
      <c r="O560" s="13">
        <v>0</v>
      </c>
    </row>
    <row r="561" spans="1:15" ht="12.75">
      <c r="A561" s="15"/>
      <c r="B561" s="36" t="s">
        <v>588</v>
      </c>
      <c r="C561" s="31"/>
      <c r="D561" s="31"/>
      <c r="E561" s="32"/>
      <c r="F561" s="16" t="s">
        <v>295</v>
      </c>
      <c r="G561" s="17">
        <v>1500</v>
      </c>
      <c r="H561" s="18">
        <v>9800</v>
      </c>
      <c r="I561" s="18">
        <v>1000</v>
      </c>
      <c r="J561" s="17">
        <v>10300</v>
      </c>
      <c r="K561" s="17">
        <v>10300</v>
      </c>
      <c r="L561" s="17">
        <v>10300</v>
      </c>
      <c r="M561" s="17">
        <v>10300</v>
      </c>
      <c r="N561" s="17">
        <v>0</v>
      </c>
      <c r="O561" s="17">
        <v>0</v>
      </c>
    </row>
    <row r="562" spans="1:15" ht="15">
      <c r="A562" s="11"/>
      <c r="B562" s="35" t="s">
        <v>589</v>
      </c>
      <c r="C562" s="31"/>
      <c r="D562" s="31"/>
      <c r="E562" s="32"/>
      <c r="F562" s="12" t="s">
        <v>554</v>
      </c>
      <c r="G562" s="13">
        <v>1500</v>
      </c>
      <c r="H562" s="14">
        <v>0</v>
      </c>
      <c r="I562" s="14">
        <v>1500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</row>
    <row r="563" spans="1:15" ht="12.75">
      <c r="A563" s="38" t="s">
        <v>43</v>
      </c>
      <c r="B563" s="31"/>
      <c r="C563" s="31"/>
      <c r="D563" s="31"/>
      <c r="E563" s="31"/>
      <c r="F563" s="32"/>
      <c r="G563" s="10">
        <v>19188</v>
      </c>
      <c r="H563" s="10">
        <v>0</v>
      </c>
      <c r="I563" s="10">
        <v>0</v>
      </c>
      <c r="J563" s="10">
        <v>19188</v>
      </c>
      <c r="K563" s="10">
        <v>76752</v>
      </c>
      <c r="L563" s="10">
        <v>14196.03</v>
      </c>
      <c r="M563" s="10">
        <v>14196.03</v>
      </c>
      <c r="N563" s="10">
        <v>9419.94</v>
      </c>
      <c r="O563" s="10">
        <v>0</v>
      </c>
    </row>
    <row r="564" spans="1:15" ht="12.75">
      <c r="A564" s="15"/>
      <c r="B564" s="36" t="s">
        <v>590</v>
      </c>
      <c r="C564" s="31"/>
      <c r="D564" s="31"/>
      <c r="E564" s="32"/>
      <c r="F564" s="16" t="s">
        <v>55</v>
      </c>
      <c r="G564" s="17">
        <v>5800</v>
      </c>
      <c r="H564" s="18">
        <v>0</v>
      </c>
      <c r="I564" s="18">
        <v>0</v>
      </c>
      <c r="J564" s="17">
        <v>5800</v>
      </c>
      <c r="K564" s="17">
        <v>22366</v>
      </c>
      <c r="L564" s="17">
        <v>6698.83</v>
      </c>
      <c r="M564" s="17">
        <v>6698.83</v>
      </c>
      <c r="N564" s="17">
        <v>4368.31</v>
      </c>
      <c r="O564" s="17">
        <v>0</v>
      </c>
    </row>
    <row r="565" spans="1:15" ht="15">
      <c r="A565" s="11"/>
      <c r="B565" s="35" t="s">
        <v>591</v>
      </c>
      <c r="C565" s="31"/>
      <c r="D565" s="31"/>
      <c r="E565" s="32"/>
      <c r="F565" s="12" t="s">
        <v>53</v>
      </c>
      <c r="G565" s="13">
        <v>1826</v>
      </c>
      <c r="H565" s="14">
        <v>0</v>
      </c>
      <c r="I565" s="14">
        <v>0</v>
      </c>
      <c r="J565" s="13">
        <v>1826</v>
      </c>
      <c r="K565" s="13">
        <v>7488</v>
      </c>
      <c r="L565" s="13">
        <v>2209.53</v>
      </c>
      <c r="M565" s="13">
        <v>2209.53</v>
      </c>
      <c r="N565" s="13">
        <v>1440.47</v>
      </c>
      <c r="O565" s="13">
        <v>0</v>
      </c>
    </row>
    <row r="566" spans="1:15" ht="12.75">
      <c r="A566" s="15"/>
      <c r="B566" s="36" t="s">
        <v>592</v>
      </c>
      <c r="C566" s="31"/>
      <c r="D566" s="31"/>
      <c r="E566" s="32"/>
      <c r="F566" s="16" t="s">
        <v>55</v>
      </c>
      <c r="G566" s="17">
        <v>3336</v>
      </c>
      <c r="H566" s="18">
        <v>0</v>
      </c>
      <c r="I566" s="18">
        <v>0</v>
      </c>
      <c r="J566" s="17">
        <v>3336</v>
      </c>
      <c r="K566" s="17">
        <v>14178</v>
      </c>
      <c r="L566" s="17">
        <v>1648.46</v>
      </c>
      <c r="M566" s="17">
        <v>1648.46</v>
      </c>
      <c r="N566" s="17">
        <v>1163.64</v>
      </c>
      <c r="O566" s="17">
        <v>0</v>
      </c>
    </row>
    <row r="567" spans="1:15" ht="15">
      <c r="A567" s="11"/>
      <c r="B567" s="35" t="s">
        <v>593</v>
      </c>
      <c r="C567" s="31"/>
      <c r="D567" s="31"/>
      <c r="E567" s="32"/>
      <c r="F567" s="12" t="s">
        <v>53</v>
      </c>
      <c r="G567" s="13">
        <v>1288</v>
      </c>
      <c r="H567" s="14">
        <v>0</v>
      </c>
      <c r="I567" s="14">
        <v>0</v>
      </c>
      <c r="J567" s="13">
        <v>1288</v>
      </c>
      <c r="K567" s="13">
        <v>4692</v>
      </c>
      <c r="L567" s="13">
        <v>543.99</v>
      </c>
      <c r="M567" s="13">
        <v>543.99</v>
      </c>
      <c r="N567" s="13">
        <v>384</v>
      </c>
      <c r="O567" s="13">
        <v>0</v>
      </c>
    </row>
    <row r="568" spans="1:15" ht="12.75">
      <c r="A568" s="15"/>
      <c r="B568" s="36" t="s">
        <v>594</v>
      </c>
      <c r="C568" s="31"/>
      <c r="D568" s="31"/>
      <c r="E568" s="32"/>
      <c r="F568" s="16" t="s">
        <v>55</v>
      </c>
      <c r="G568" s="17">
        <v>5282</v>
      </c>
      <c r="H568" s="18">
        <v>0</v>
      </c>
      <c r="I568" s="18">
        <v>0</v>
      </c>
      <c r="J568" s="17">
        <v>5282</v>
      </c>
      <c r="K568" s="17">
        <v>21128</v>
      </c>
      <c r="L568" s="17">
        <v>2327.24</v>
      </c>
      <c r="M568" s="17">
        <v>2327.24</v>
      </c>
      <c r="N568" s="17">
        <v>1551.52</v>
      </c>
      <c r="O568" s="17">
        <v>0</v>
      </c>
    </row>
    <row r="569" spans="1:15" ht="15">
      <c r="A569" s="11"/>
      <c r="B569" s="35" t="s">
        <v>595</v>
      </c>
      <c r="C569" s="31"/>
      <c r="D569" s="31"/>
      <c r="E569" s="32"/>
      <c r="F569" s="12" t="s">
        <v>53</v>
      </c>
      <c r="G569" s="13">
        <v>1656</v>
      </c>
      <c r="H569" s="14">
        <v>0</v>
      </c>
      <c r="I569" s="14">
        <v>0</v>
      </c>
      <c r="J569" s="13">
        <v>1656</v>
      </c>
      <c r="K569" s="13">
        <v>6900</v>
      </c>
      <c r="L569" s="13">
        <v>767.98</v>
      </c>
      <c r="M569" s="13">
        <v>767.98</v>
      </c>
      <c r="N569" s="13">
        <v>512</v>
      </c>
      <c r="O569" s="13">
        <v>0</v>
      </c>
    </row>
    <row r="570" spans="1:15" ht="12.75">
      <c r="A570" s="38" t="s">
        <v>56</v>
      </c>
      <c r="B570" s="31"/>
      <c r="C570" s="31"/>
      <c r="D570" s="31"/>
      <c r="E570" s="31"/>
      <c r="F570" s="32"/>
      <c r="G570" s="10">
        <v>31812</v>
      </c>
      <c r="H570" s="10">
        <v>0</v>
      </c>
      <c r="I570" s="10">
        <v>0</v>
      </c>
      <c r="J570" s="10">
        <v>31812</v>
      </c>
      <c r="K570" s="10">
        <v>163250</v>
      </c>
      <c r="L570" s="10">
        <v>36964.8</v>
      </c>
      <c r="M570" s="10">
        <v>36964.8</v>
      </c>
      <c r="N570" s="10">
        <v>36964.8</v>
      </c>
      <c r="O570" s="10">
        <v>0</v>
      </c>
    </row>
    <row r="571" spans="1:15" ht="12.75">
      <c r="A571" s="15"/>
      <c r="B571" s="36" t="s">
        <v>596</v>
      </c>
      <c r="C571" s="31"/>
      <c r="D571" s="31"/>
      <c r="E571" s="32"/>
      <c r="F571" s="16" t="s">
        <v>60</v>
      </c>
      <c r="G571" s="17">
        <v>10604</v>
      </c>
      <c r="H571" s="18">
        <v>0</v>
      </c>
      <c r="I571" s="18">
        <v>0</v>
      </c>
      <c r="J571" s="17">
        <v>10604</v>
      </c>
      <c r="K571" s="17">
        <v>44182</v>
      </c>
      <c r="L571" s="17">
        <v>36964.8</v>
      </c>
      <c r="M571" s="17">
        <v>36964.8</v>
      </c>
      <c r="N571" s="17">
        <v>36964.8</v>
      </c>
      <c r="O571" s="17">
        <v>0</v>
      </c>
    </row>
    <row r="572" spans="1:15" ht="12.75">
      <c r="A572" s="11"/>
      <c r="B572" s="35" t="s">
        <v>597</v>
      </c>
      <c r="C572" s="31"/>
      <c r="D572" s="31"/>
      <c r="E572" s="32"/>
      <c r="F572" s="12" t="s">
        <v>60</v>
      </c>
      <c r="G572" s="13">
        <v>0</v>
      </c>
      <c r="H572" s="14">
        <v>0</v>
      </c>
      <c r="I572" s="14">
        <v>0</v>
      </c>
      <c r="J572" s="13">
        <v>0</v>
      </c>
      <c r="K572" s="13">
        <v>27392</v>
      </c>
      <c r="L572" s="13">
        <v>0</v>
      </c>
      <c r="M572" s="13">
        <v>0</v>
      </c>
      <c r="N572" s="13">
        <v>0</v>
      </c>
      <c r="O572" s="13">
        <v>0</v>
      </c>
    </row>
    <row r="573" spans="1:15" ht="12.75">
      <c r="A573" s="15"/>
      <c r="B573" s="36" t="s">
        <v>598</v>
      </c>
      <c r="C573" s="31"/>
      <c r="D573" s="31"/>
      <c r="E573" s="32"/>
      <c r="F573" s="16" t="s">
        <v>60</v>
      </c>
      <c r="G573" s="17">
        <v>21208</v>
      </c>
      <c r="H573" s="18">
        <v>0</v>
      </c>
      <c r="I573" s="18">
        <v>0</v>
      </c>
      <c r="J573" s="17">
        <v>21208</v>
      </c>
      <c r="K573" s="17">
        <v>91676</v>
      </c>
      <c r="L573" s="17">
        <v>0</v>
      </c>
      <c r="M573" s="17">
        <v>0</v>
      </c>
      <c r="N573" s="17">
        <v>0</v>
      </c>
      <c r="O573" s="17">
        <v>0</v>
      </c>
    </row>
    <row r="574" spans="1:15" ht="12.75">
      <c r="A574" s="37" t="s">
        <v>599</v>
      </c>
      <c r="B574" s="31"/>
      <c r="C574" s="31"/>
      <c r="D574" s="31"/>
      <c r="E574" s="31"/>
      <c r="F574" s="32"/>
      <c r="G574" s="9">
        <v>459827</v>
      </c>
      <c r="H574" s="9">
        <v>12081.5</v>
      </c>
      <c r="I574" s="9">
        <v>26475.5</v>
      </c>
      <c r="J574" s="9">
        <v>445433</v>
      </c>
      <c r="K574" s="9">
        <v>1815275.8</v>
      </c>
      <c r="L574" s="9">
        <v>350638.84</v>
      </c>
      <c r="M574" s="9">
        <v>350638.84</v>
      </c>
      <c r="N574" s="9">
        <v>334465.94</v>
      </c>
      <c r="O574" s="9">
        <v>0</v>
      </c>
    </row>
    <row r="575" spans="1:15" ht="12.75">
      <c r="A575" s="38" t="s">
        <v>17</v>
      </c>
      <c r="B575" s="31"/>
      <c r="C575" s="31"/>
      <c r="D575" s="31"/>
      <c r="E575" s="31"/>
      <c r="F575" s="32"/>
      <c r="G575" s="10">
        <v>398934</v>
      </c>
      <c r="H575" s="10">
        <v>0</v>
      </c>
      <c r="I575" s="10">
        <v>0</v>
      </c>
      <c r="J575" s="10">
        <v>398934</v>
      </c>
      <c r="K575" s="10">
        <v>1730225.8</v>
      </c>
      <c r="L575" s="10">
        <v>305738.05</v>
      </c>
      <c r="M575" s="10">
        <v>305738.05</v>
      </c>
      <c r="N575" s="10">
        <v>305738.05</v>
      </c>
      <c r="O575" s="10">
        <v>0</v>
      </c>
    </row>
    <row r="576" spans="1:15" ht="12.75">
      <c r="A576" s="11"/>
      <c r="B576" s="35" t="s">
        <v>600</v>
      </c>
      <c r="C576" s="31"/>
      <c r="D576" s="31"/>
      <c r="E576" s="32"/>
      <c r="F576" s="12" t="s">
        <v>33</v>
      </c>
      <c r="G576" s="13">
        <v>0</v>
      </c>
      <c r="H576" s="14">
        <v>0</v>
      </c>
      <c r="I576" s="14">
        <v>0</v>
      </c>
      <c r="J576" s="13">
        <v>0</v>
      </c>
      <c r="K576" s="13">
        <v>29142</v>
      </c>
      <c r="L576" s="13">
        <v>0</v>
      </c>
      <c r="M576" s="13">
        <v>0</v>
      </c>
      <c r="N576" s="13">
        <v>0</v>
      </c>
      <c r="O576" s="13">
        <v>0</v>
      </c>
    </row>
    <row r="577" spans="1:15" ht="12.75">
      <c r="A577" s="15"/>
      <c r="B577" s="36" t="s">
        <v>601</v>
      </c>
      <c r="C577" s="31"/>
      <c r="D577" s="31"/>
      <c r="E577" s="32"/>
      <c r="F577" s="16" t="s">
        <v>21</v>
      </c>
      <c r="G577" s="17">
        <v>50643</v>
      </c>
      <c r="H577" s="18">
        <v>0</v>
      </c>
      <c r="I577" s="18">
        <v>0</v>
      </c>
      <c r="J577" s="17">
        <v>50643</v>
      </c>
      <c r="K577" s="17">
        <v>210806</v>
      </c>
      <c r="L577" s="17">
        <v>30799.84</v>
      </c>
      <c r="M577" s="17">
        <v>30799.84</v>
      </c>
      <c r="N577" s="17">
        <v>30799.84</v>
      </c>
      <c r="O577" s="17">
        <v>0</v>
      </c>
    </row>
    <row r="578" spans="1:15" ht="12.75">
      <c r="A578" s="11"/>
      <c r="B578" s="35" t="s">
        <v>602</v>
      </c>
      <c r="C578" s="31"/>
      <c r="D578" s="31"/>
      <c r="E578" s="32"/>
      <c r="F578" s="12" t="s">
        <v>39</v>
      </c>
      <c r="G578" s="13">
        <v>10858</v>
      </c>
      <c r="H578" s="14">
        <v>0</v>
      </c>
      <c r="I578" s="14">
        <v>0</v>
      </c>
      <c r="J578" s="13">
        <v>10858</v>
      </c>
      <c r="K578" s="13">
        <v>65148</v>
      </c>
      <c r="L578" s="13">
        <v>8814.93</v>
      </c>
      <c r="M578" s="13">
        <v>8814.93</v>
      </c>
      <c r="N578" s="13">
        <v>8814.93</v>
      </c>
      <c r="O578" s="13">
        <v>0</v>
      </c>
    </row>
    <row r="579" spans="1:15" ht="15">
      <c r="A579" s="15"/>
      <c r="B579" s="36" t="s">
        <v>603</v>
      </c>
      <c r="C579" s="31"/>
      <c r="D579" s="31"/>
      <c r="E579" s="32"/>
      <c r="F579" s="16" t="s">
        <v>23</v>
      </c>
      <c r="G579" s="17">
        <v>16000</v>
      </c>
      <c r="H579" s="18">
        <v>0</v>
      </c>
      <c r="I579" s="18">
        <v>0</v>
      </c>
      <c r="J579" s="17">
        <v>16000</v>
      </c>
      <c r="K579" s="17">
        <v>0</v>
      </c>
      <c r="L579" s="17">
        <v>0</v>
      </c>
      <c r="M579" s="17">
        <v>0</v>
      </c>
      <c r="N579" s="17">
        <v>0</v>
      </c>
      <c r="O579" s="17">
        <v>0</v>
      </c>
    </row>
    <row r="580" spans="1:15" ht="12.75">
      <c r="A580" s="11"/>
      <c r="B580" s="35" t="s">
        <v>604</v>
      </c>
      <c r="C580" s="31"/>
      <c r="D580" s="31"/>
      <c r="E580" s="32"/>
      <c r="F580" s="12" t="s">
        <v>29</v>
      </c>
      <c r="G580" s="13">
        <v>0</v>
      </c>
      <c r="H580" s="14">
        <v>0</v>
      </c>
      <c r="I580" s="14">
        <v>0</v>
      </c>
      <c r="J580" s="13">
        <v>0</v>
      </c>
      <c r="K580" s="13">
        <v>145907</v>
      </c>
      <c r="L580" s="13">
        <v>0</v>
      </c>
      <c r="M580" s="13">
        <v>0</v>
      </c>
      <c r="N580" s="13">
        <v>0</v>
      </c>
      <c r="O580" s="13">
        <v>0</v>
      </c>
    </row>
    <row r="581" spans="1:15" ht="12.75">
      <c r="A581" s="15"/>
      <c r="B581" s="36" t="s">
        <v>605</v>
      </c>
      <c r="C581" s="31"/>
      <c r="D581" s="31"/>
      <c r="E581" s="32"/>
      <c r="F581" s="16" t="s">
        <v>19</v>
      </c>
      <c r="G581" s="17">
        <v>9916</v>
      </c>
      <c r="H581" s="18">
        <v>0</v>
      </c>
      <c r="I581" s="18">
        <v>0</v>
      </c>
      <c r="J581" s="17">
        <v>9916</v>
      </c>
      <c r="K581" s="17">
        <v>33154.8</v>
      </c>
      <c r="L581" s="17">
        <v>0</v>
      </c>
      <c r="M581" s="17">
        <v>0</v>
      </c>
      <c r="N581" s="17">
        <v>0</v>
      </c>
      <c r="O581" s="17">
        <v>0</v>
      </c>
    </row>
    <row r="582" spans="1:15" ht="12.75">
      <c r="A582" s="11"/>
      <c r="B582" s="35" t="s">
        <v>606</v>
      </c>
      <c r="C582" s="31"/>
      <c r="D582" s="31"/>
      <c r="E582" s="32"/>
      <c r="F582" s="12" t="s">
        <v>25</v>
      </c>
      <c r="G582" s="13">
        <v>276810</v>
      </c>
      <c r="H582" s="14">
        <v>0</v>
      </c>
      <c r="I582" s="14">
        <v>0</v>
      </c>
      <c r="J582" s="13">
        <v>276810</v>
      </c>
      <c r="K582" s="13">
        <v>1107240</v>
      </c>
      <c r="L582" s="13">
        <v>246485.1</v>
      </c>
      <c r="M582" s="13">
        <v>246485.1</v>
      </c>
      <c r="N582" s="13">
        <v>246485.1</v>
      </c>
      <c r="O582" s="13">
        <v>0</v>
      </c>
    </row>
    <row r="583" spans="1:15" ht="12.75">
      <c r="A583" s="15"/>
      <c r="B583" s="36" t="s">
        <v>607</v>
      </c>
      <c r="C583" s="31"/>
      <c r="D583" s="31"/>
      <c r="E583" s="32"/>
      <c r="F583" s="16" t="s">
        <v>37</v>
      </c>
      <c r="G583" s="17">
        <v>15000</v>
      </c>
      <c r="H583" s="18">
        <v>0</v>
      </c>
      <c r="I583" s="18">
        <v>0</v>
      </c>
      <c r="J583" s="17">
        <v>15000</v>
      </c>
      <c r="K583" s="17">
        <v>60000</v>
      </c>
      <c r="L583" s="17">
        <v>7500</v>
      </c>
      <c r="M583" s="17">
        <v>7500</v>
      </c>
      <c r="N583" s="17">
        <v>7500</v>
      </c>
      <c r="O583" s="17">
        <v>0</v>
      </c>
    </row>
    <row r="584" spans="1:15" ht="12.75">
      <c r="A584" s="11"/>
      <c r="B584" s="35" t="s">
        <v>608</v>
      </c>
      <c r="C584" s="31"/>
      <c r="D584" s="31"/>
      <c r="E584" s="32"/>
      <c r="F584" s="12" t="s">
        <v>41</v>
      </c>
      <c r="G584" s="13">
        <v>19707</v>
      </c>
      <c r="H584" s="14">
        <v>0</v>
      </c>
      <c r="I584" s="14">
        <v>0</v>
      </c>
      <c r="J584" s="13">
        <v>19707</v>
      </c>
      <c r="K584" s="13">
        <v>78828</v>
      </c>
      <c r="L584" s="13">
        <v>12138.18</v>
      </c>
      <c r="M584" s="13">
        <v>12138.18</v>
      </c>
      <c r="N584" s="13">
        <v>12138.18</v>
      </c>
      <c r="O584" s="13">
        <v>0</v>
      </c>
    </row>
    <row r="585" spans="1:15" ht="12.75">
      <c r="A585" s="38" t="s">
        <v>187</v>
      </c>
      <c r="B585" s="31"/>
      <c r="C585" s="31"/>
      <c r="D585" s="31"/>
      <c r="E585" s="31"/>
      <c r="F585" s="32"/>
      <c r="G585" s="10">
        <v>3000</v>
      </c>
      <c r="H585" s="10">
        <v>0</v>
      </c>
      <c r="I585" s="10">
        <v>1009.33</v>
      </c>
      <c r="J585" s="10">
        <v>1990.67</v>
      </c>
      <c r="K585" s="10">
        <v>1990.67</v>
      </c>
      <c r="L585" s="10">
        <v>1990.67</v>
      </c>
      <c r="M585" s="10">
        <v>1990.67</v>
      </c>
      <c r="N585" s="10">
        <v>1990.67</v>
      </c>
      <c r="O585" s="10">
        <v>0</v>
      </c>
    </row>
    <row r="586" spans="1:15" ht="12.75">
      <c r="A586" s="15"/>
      <c r="B586" s="36" t="s">
        <v>610</v>
      </c>
      <c r="C586" s="31"/>
      <c r="D586" s="31"/>
      <c r="E586" s="32"/>
      <c r="F586" s="16" t="s">
        <v>289</v>
      </c>
      <c r="G586" s="17">
        <v>1500</v>
      </c>
      <c r="H586" s="18">
        <v>0</v>
      </c>
      <c r="I586" s="18">
        <v>1009.33</v>
      </c>
      <c r="J586" s="17">
        <v>490.67</v>
      </c>
      <c r="K586" s="17">
        <v>490.67</v>
      </c>
      <c r="L586" s="17">
        <v>490.67</v>
      </c>
      <c r="M586" s="17">
        <v>490.67</v>
      </c>
      <c r="N586" s="17">
        <v>490.67</v>
      </c>
      <c r="O586" s="17">
        <v>0</v>
      </c>
    </row>
    <row r="587" spans="1:15" ht="15">
      <c r="A587" s="11"/>
      <c r="B587" s="35" t="s">
        <v>611</v>
      </c>
      <c r="C587" s="31"/>
      <c r="D587" s="31"/>
      <c r="E587" s="32"/>
      <c r="F587" s="12" t="s">
        <v>303</v>
      </c>
      <c r="G587" s="13">
        <v>1500</v>
      </c>
      <c r="H587" s="14">
        <v>0</v>
      </c>
      <c r="I587" s="14">
        <v>0</v>
      </c>
      <c r="J587" s="13">
        <v>1500</v>
      </c>
      <c r="K587" s="13">
        <v>1500</v>
      </c>
      <c r="L587" s="13">
        <v>1500</v>
      </c>
      <c r="M587" s="13">
        <v>1500</v>
      </c>
      <c r="N587" s="13">
        <v>1500</v>
      </c>
      <c r="O587" s="13">
        <v>0</v>
      </c>
    </row>
    <row r="588" spans="1:15" ht="12.75">
      <c r="A588" s="38" t="s">
        <v>43</v>
      </c>
      <c r="B588" s="31"/>
      <c r="C588" s="31"/>
      <c r="D588" s="31"/>
      <c r="E588" s="31"/>
      <c r="F588" s="32"/>
      <c r="G588" s="10">
        <v>57893</v>
      </c>
      <c r="H588" s="10">
        <v>12081.5</v>
      </c>
      <c r="I588" s="10">
        <v>25466.17</v>
      </c>
      <c r="J588" s="10">
        <v>44508.33</v>
      </c>
      <c r="K588" s="10">
        <v>79419.33</v>
      </c>
      <c r="L588" s="10">
        <v>42910.12</v>
      </c>
      <c r="M588" s="10">
        <v>42910.12</v>
      </c>
      <c r="N588" s="10">
        <v>26737.22</v>
      </c>
      <c r="O588" s="10">
        <v>0</v>
      </c>
    </row>
    <row r="589" spans="1:15" ht="12.75">
      <c r="A589" s="15"/>
      <c r="B589" s="36" t="s">
        <v>612</v>
      </c>
      <c r="C589" s="31"/>
      <c r="D589" s="31"/>
      <c r="E589" s="32"/>
      <c r="F589" s="16" t="s">
        <v>51</v>
      </c>
      <c r="G589" s="17">
        <v>46256</v>
      </c>
      <c r="H589" s="18">
        <v>12081.5</v>
      </c>
      <c r="I589" s="18">
        <v>25466.17</v>
      </c>
      <c r="J589" s="17">
        <v>32871.33</v>
      </c>
      <c r="K589" s="17">
        <v>32871.33</v>
      </c>
      <c r="L589" s="17">
        <v>32871.33</v>
      </c>
      <c r="M589" s="17">
        <v>32871.33</v>
      </c>
      <c r="N589" s="17">
        <v>20789.93</v>
      </c>
      <c r="O589" s="17">
        <v>0</v>
      </c>
    </row>
    <row r="590" spans="1:15" ht="12.75">
      <c r="A590" s="11"/>
      <c r="B590" s="35" t="s">
        <v>613</v>
      </c>
      <c r="C590" s="31"/>
      <c r="D590" s="31"/>
      <c r="E590" s="32"/>
      <c r="F590" s="12" t="s">
        <v>55</v>
      </c>
      <c r="G590" s="13">
        <v>8751</v>
      </c>
      <c r="H590" s="14">
        <v>0</v>
      </c>
      <c r="I590" s="14">
        <v>0</v>
      </c>
      <c r="J590" s="13">
        <v>8751</v>
      </c>
      <c r="K590" s="13">
        <v>35004</v>
      </c>
      <c r="L590" s="13">
        <v>7547.96</v>
      </c>
      <c r="M590" s="13">
        <v>7547.96</v>
      </c>
      <c r="N590" s="13">
        <v>4471.64</v>
      </c>
      <c r="O590" s="13">
        <v>0</v>
      </c>
    </row>
    <row r="591" spans="1:15" ht="15">
      <c r="A591" s="15"/>
      <c r="B591" s="36" t="s">
        <v>614</v>
      </c>
      <c r="C591" s="31"/>
      <c r="D591" s="31"/>
      <c r="E591" s="32"/>
      <c r="F591" s="16" t="s">
        <v>53</v>
      </c>
      <c r="G591" s="17">
        <v>2886</v>
      </c>
      <c r="H591" s="18">
        <v>0</v>
      </c>
      <c r="I591" s="18">
        <v>0</v>
      </c>
      <c r="J591" s="17">
        <v>2886</v>
      </c>
      <c r="K591" s="17">
        <v>11544</v>
      </c>
      <c r="L591" s="17">
        <v>2490.83</v>
      </c>
      <c r="M591" s="17">
        <v>2490.83</v>
      </c>
      <c r="N591" s="17">
        <v>1475.65</v>
      </c>
      <c r="O591" s="17">
        <v>0</v>
      </c>
    </row>
    <row r="592" spans="1:15" ht="12.75">
      <c r="A592" s="38" t="s">
        <v>56</v>
      </c>
      <c r="B592" s="31"/>
      <c r="C592" s="31"/>
      <c r="D592" s="31"/>
      <c r="E592" s="31"/>
      <c r="F592" s="32"/>
      <c r="G592" s="10">
        <v>0</v>
      </c>
      <c r="H592" s="10">
        <v>0</v>
      </c>
      <c r="I592" s="10">
        <v>0</v>
      </c>
      <c r="J592" s="10">
        <v>0</v>
      </c>
      <c r="K592" s="10">
        <v>3640</v>
      </c>
      <c r="L592" s="10">
        <v>0</v>
      </c>
      <c r="M592" s="10">
        <v>0</v>
      </c>
      <c r="N592" s="10">
        <v>0</v>
      </c>
      <c r="O592" s="10">
        <v>0</v>
      </c>
    </row>
    <row r="593" spans="1:15" ht="12.75">
      <c r="A593" s="11"/>
      <c r="B593" s="35" t="s">
        <v>615</v>
      </c>
      <c r="C593" s="31"/>
      <c r="D593" s="31"/>
      <c r="E593" s="32"/>
      <c r="F593" s="12" t="s">
        <v>60</v>
      </c>
      <c r="G593" s="13">
        <v>0</v>
      </c>
      <c r="H593" s="14">
        <v>0</v>
      </c>
      <c r="I593" s="14">
        <v>0</v>
      </c>
      <c r="J593" s="13">
        <v>0</v>
      </c>
      <c r="K593" s="13">
        <v>3640</v>
      </c>
      <c r="L593" s="13">
        <v>0</v>
      </c>
      <c r="M593" s="13">
        <v>0</v>
      </c>
      <c r="N593" s="13">
        <v>0</v>
      </c>
      <c r="O593" s="13">
        <v>0</v>
      </c>
    </row>
    <row r="594" spans="1:15" ht="12.75">
      <c r="A594" s="37" t="s">
        <v>616</v>
      </c>
      <c r="B594" s="31"/>
      <c r="C594" s="31"/>
      <c r="D594" s="31"/>
      <c r="E594" s="31"/>
      <c r="F594" s="32"/>
      <c r="G594" s="9">
        <v>135410</v>
      </c>
      <c r="H594" s="9">
        <v>2971</v>
      </c>
      <c r="I594" s="9">
        <v>1460</v>
      </c>
      <c r="J594" s="9">
        <v>136921</v>
      </c>
      <c r="K594" s="9">
        <v>602450.9</v>
      </c>
      <c r="L594" s="9">
        <v>125401.33</v>
      </c>
      <c r="M594" s="9">
        <v>125401.33</v>
      </c>
      <c r="N594" s="9">
        <v>123636.57</v>
      </c>
      <c r="O594" s="9">
        <v>0</v>
      </c>
    </row>
    <row r="595" spans="1:15" ht="12.75">
      <c r="A595" s="38" t="s">
        <v>17</v>
      </c>
      <c r="B595" s="31"/>
      <c r="C595" s="31"/>
      <c r="D595" s="31"/>
      <c r="E595" s="31"/>
      <c r="F595" s="32"/>
      <c r="G595" s="10">
        <v>128549</v>
      </c>
      <c r="H595" s="10">
        <v>0</v>
      </c>
      <c r="I595" s="10">
        <v>0</v>
      </c>
      <c r="J595" s="10">
        <v>128549</v>
      </c>
      <c r="K595" s="10">
        <v>580401.9</v>
      </c>
      <c r="L595" s="10">
        <v>117215.89</v>
      </c>
      <c r="M595" s="10">
        <v>117215.89</v>
      </c>
      <c r="N595" s="10">
        <v>117215.89</v>
      </c>
      <c r="O595" s="10">
        <v>0</v>
      </c>
    </row>
    <row r="596" spans="1:15" ht="12.75">
      <c r="A596" s="15"/>
      <c r="B596" s="36" t="s">
        <v>617</v>
      </c>
      <c r="C596" s="31"/>
      <c r="D596" s="31"/>
      <c r="E596" s="32"/>
      <c r="F596" s="16" t="s">
        <v>33</v>
      </c>
      <c r="G596" s="17">
        <v>0</v>
      </c>
      <c r="H596" s="18">
        <v>0</v>
      </c>
      <c r="I596" s="18">
        <v>0</v>
      </c>
      <c r="J596" s="17">
        <v>0</v>
      </c>
      <c r="K596" s="17">
        <v>10442</v>
      </c>
      <c r="L596" s="17">
        <v>0</v>
      </c>
      <c r="M596" s="17">
        <v>0</v>
      </c>
      <c r="N596" s="17">
        <v>0</v>
      </c>
      <c r="O596" s="17">
        <v>0</v>
      </c>
    </row>
    <row r="597" spans="1:15" ht="12.75">
      <c r="A597" s="11"/>
      <c r="B597" s="35" t="s">
        <v>618</v>
      </c>
      <c r="C597" s="31"/>
      <c r="D597" s="31"/>
      <c r="E597" s="32"/>
      <c r="F597" s="12" t="s">
        <v>21</v>
      </c>
      <c r="G597" s="13">
        <v>18147</v>
      </c>
      <c r="H597" s="14">
        <v>0</v>
      </c>
      <c r="I597" s="14">
        <v>0</v>
      </c>
      <c r="J597" s="13">
        <v>18147</v>
      </c>
      <c r="K597" s="13">
        <v>75346</v>
      </c>
      <c r="L597" s="13">
        <v>15386.1</v>
      </c>
      <c r="M597" s="13">
        <v>15386.1</v>
      </c>
      <c r="N597" s="13">
        <v>15386.1</v>
      </c>
      <c r="O597" s="13">
        <v>0</v>
      </c>
    </row>
    <row r="598" spans="1:15" ht="12.75">
      <c r="A598" s="15"/>
      <c r="B598" s="36" t="s">
        <v>619</v>
      </c>
      <c r="C598" s="31"/>
      <c r="D598" s="31"/>
      <c r="E598" s="32"/>
      <c r="F598" s="16" t="s">
        <v>25</v>
      </c>
      <c r="G598" s="17">
        <v>89256</v>
      </c>
      <c r="H598" s="18">
        <v>0</v>
      </c>
      <c r="I598" s="18">
        <v>0</v>
      </c>
      <c r="J598" s="17">
        <v>89256</v>
      </c>
      <c r="K598" s="17">
        <v>356826.5</v>
      </c>
      <c r="L598" s="17">
        <v>91763.76</v>
      </c>
      <c r="M598" s="17">
        <v>91763.76</v>
      </c>
      <c r="N598" s="17">
        <v>91763.76</v>
      </c>
      <c r="O598" s="17">
        <v>0</v>
      </c>
    </row>
    <row r="599" spans="1:15" ht="12.75">
      <c r="A599" s="11"/>
      <c r="B599" s="35" t="s">
        <v>620</v>
      </c>
      <c r="C599" s="31"/>
      <c r="D599" s="31"/>
      <c r="E599" s="32"/>
      <c r="F599" s="12" t="s">
        <v>39</v>
      </c>
      <c r="G599" s="13">
        <v>3672</v>
      </c>
      <c r="H599" s="14">
        <v>0</v>
      </c>
      <c r="I599" s="14">
        <v>0</v>
      </c>
      <c r="J599" s="13">
        <v>3672</v>
      </c>
      <c r="K599" s="13">
        <v>22032</v>
      </c>
      <c r="L599" s="13">
        <v>3765.41</v>
      </c>
      <c r="M599" s="13">
        <v>3765.41</v>
      </c>
      <c r="N599" s="13">
        <v>3765.41</v>
      </c>
      <c r="O599" s="13">
        <v>0</v>
      </c>
    </row>
    <row r="600" spans="1:15" ht="12.75">
      <c r="A600" s="15"/>
      <c r="B600" s="36" t="s">
        <v>621</v>
      </c>
      <c r="C600" s="31"/>
      <c r="D600" s="31"/>
      <c r="E600" s="32"/>
      <c r="F600" s="16" t="s">
        <v>29</v>
      </c>
      <c r="G600" s="17">
        <v>0</v>
      </c>
      <c r="H600" s="18">
        <v>0</v>
      </c>
      <c r="I600" s="18">
        <v>0</v>
      </c>
      <c r="J600" s="17">
        <v>0</v>
      </c>
      <c r="K600" s="17">
        <v>48379</v>
      </c>
      <c r="L600" s="17">
        <v>0</v>
      </c>
      <c r="M600" s="17">
        <v>0</v>
      </c>
      <c r="N600" s="17">
        <v>0</v>
      </c>
      <c r="O600" s="17">
        <v>0</v>
      </c>
    </row>
    <row r="601" spans="1:15" ht="12.75">
      <c r="A601" s="11"/>
      <c r="B601" s="35" t="s">
        <v>622</v>
      </c>
      <c r="C601" s="31"/>
      <c r="D601" s="31"/>
      <c r="E601" s="32"/>
      <c r="F601" s="12" t="s">
        <v>41</v>
      </c>
      <c r="G601" s="13">
        <v>5016</v>
      </c>
      <c r="H601" s="14">
        <v>0</v>
      </c>
      <c r="I601" s="14">
        <v>0</v>
      </c>
      <c r="J601" s="13">
        <v>5016</v>
      </c>
      <c r="K601" s="13">
        <v>20064</v>
      </c>
      <c r="L601" s="13">
        <v>4926.06</v>
      </c>
      <c r="M601" s="13">
        <v>4926.06</v>
      </c>
      <c r="N601" s="13">
        <v>4926.06</v>
      </c>
      <c r="O601" s="13">
        <v>0</v>
      </c>
    </row>
    <row r="602" spans="1:15" ht="12.75">
      <c r="A602" s="15"/>
      <c r="B602" s="36" t="s">
        <v>623</v>
      </c>
      <c r="C602" s="31"/>
      <c r="D602" s="31"/>
      <c r="E602" s="32"/>
      <c r="F602" s="16" t="s">
        <v>37</v>
      </c>
      <c r="G602" s="17">
        <v>7500</v>
      </c>
      <c r="H602" s="18">
        <v>0</v>
      </c>
      <c r="I602" s="18">
        <v>0</v>
      </c>
      <c r="J602" s="17">
        <v>7500</v>
      </c>
      <c r="K602" s="17">
        <v>30000</v>
      </c>
      <c r="L602" s="17">
        <v>1200</v>
      </c>
      <c r="M602" s="17">
        <v>1200</v>
      </c>
      <c r="N602" s="17">
        <v>1200</v>
      </c>
      <c r="O602" s="17">
        <v>0</v>
      </c>
    </row>
    <row r="603" spans="1:15" ht="12.75">
      <c r="A603" s="11"/>
      <c r="B603" s="35" t="s">
        <v>624</v>
      </c>
      <c r="C603" s="31"/>
      <c r="D603" s="31"/>
      <c r="E603" s="32"/>
      <c r="F603" s="12" t="s">
        <v>19</v>
      </c>
      <c r="G603" s="13">
        <v>4958</v>
      </c>
      <c r="H603" s="14">
        <v>0</v>
      </c>
      <c r="I603" s="14">
        <v>0</v>
      </c>
      <c r="J603" s="13">
        <v>4958</v>
      </c>
      <c r="K603" s="13">
        <v>17312.4</v>
      </c>
      <c r="L603" s="13">
        <v>174.56</v>
      </c>
      <c r="M603" s="13">
        <v>174.56</v>
      </c>
      <c r="N603" s="13">
        <v>174.56</v>
      </c>
      <c r="O603" s="13">
        <v>0</v>
      </c>
    </row>
    <row r="604" spans="1:15" ht="12.75">
      <c r="A604" s="38" t="s">
        <v>43</v>
      </c>
      <c r="B604" s="31"/>
      <c r="C604" s="31"/>
      <c r="D604" s="31"/>
      <c r="E604" s="31"/>
      <c r="F604" s="32"/>
      <c r="G604" s="10">
        <v>6861</v>
      </c>
      <c r="H604" s="10">
        <v>2971</v>
      </c>
      <c r="I604" s="10">
        <v>1460</v>
      </c>
      <c r="J604" s="10">
        <v>8372</v>
      </c>
      <c r="K604" s="10">
        <v>19955</v>
      </c>
      <c r="L604" s="10">
        <v>8185.44</v>
      </c>
      <c r="M604" s="10">
        <v>8185.44</v>
      </c>
      <c r="N604" s="10">
        <v>6420.68</v>
      </c>
      <c r="O604" s="10">
        <v>0</v>
      </c>
    </row>
    <row r="605" spans="1:15" ht="12.75">
      <c r="A605" s="15"/>
      <c r="B605" s="36" t="s">
        <v>625</v>
      </c>
      <c r="C605" s="31"/>
      <c r="D605" s="31"/>
      <c r="E605" s="32"/>
      <c r="F605" s="16" t="s">
        <v>376</v>
      </c>
      <c r="G605" s="17">
        <v>3000</v>
      </c>
      <c r="H605" s="18">
        <v>2971</v>
      </c>
      <c r="I605" s="18">
        <v>1460</v>
      </c>
      <c r="J605" s="17">
        <v>4511</v>
      </c>
      <c r="K605" s="17">
        <v>4511</v>
      </c>
      <c r="L605" s="17">
        <v>4511</v>
      </c>
      <c r="M605" s="17">
        <v>4511</v>
      </c>
      <c r="N605" s="17">
        <v>3971</v>
      </c>
      <c r="O605" s="17">
        <v>0</v>
      </c>
    </row>
    <row r="606" spans="1:15" ht="12.75">
      <c r="A606" s="11"/>
      <c r="B606" s="35" t="s">
        <v>626</v>
      </c>
      <c r="C606" s="31"/>
      <c r="D606" s="31"/>
      <c r="E606" s="32"/>
      <c r="F606" s="12" t="s">
        <v>55</v>
      </c>
      <c r="G606" s="13">
        <v>2904</v>
      </c>
      <c r="H606" s="14">
        <v>0</v>
      </c>
      <c r="I606" s="14">
        <v>0</v>
      </c>
      <c r="J606" s="13">
        <v>2904</v>
      </c>
      <c r="K606" s="13">
        <v>11616</v>
      </c>
      <c r="L606" s="13">
        <v>2762.74</v>
      </c>
      <c r="M606" s="13">
        <v>2762.74</v>
      </c>
      <c r="N606" s="13">
        <v>1841.86</v>
      </c>
      <c r="O606" s="13">
        <v>0</v>
      </c>
    </row>
    <row r="607" spans="1:15" ht="15">
      <c r="A607" s="15"/>
      <c r="B607" s="36" t="s">
        <v>627</v>
      </c>
      <c r="C607" s="31"/>
      <c r="D607" s="31"/>
      <c r="E607" s="32"/>
      <c r="F607" s="16" t="s">
        <v>53</v>
      </c>
      <c r="G607" s="17">
        <v>957</v>
      </c>
      <c r="H607" s="18">
        <v>0</v>
      </c>
      <c r="I607" s="18">
        <v>0</v>
      </c>
      <c r="J607" s="17">
        <v>957</v>
      </c>
      <c r="K607" s="17">
        <v>3828</v>
      </c>
      <c r="L607" s="17">
        <v>911.7</v>
      </c>
      <c r="M607" s="17">
        <v>911.7</v>
      </c>
      <c r="N607" s="17">
        <v>607.82</v>
      </c>
      <c r="O607" s="17">
        <v>0</v>
      </c>
    </row>
    <row r="608" spans="1:15" ht="12.75">
      <c r="A608" s="38" t="s">
        <v>56</v>
      </c>
      <c r="B608" s="31"/>
      <c r="C608" s="31"/>
      <c r="D608" s="31"/>
      <c r="E608" s="31"/>
      <c r="F608" s="32"/>
      <c r="G608" s="10">
        <v>0</v>
      </c>
      <c r="H608" s="10">
        <v>0</v>
      </c>
      <c r="I608" s="10">
        <v>0</v>
      </c>
      <c r="J608" s="10">
        <v>0</v>
      </c>
      <c r="K608" s="10">
        <v>2094</v>
      </c>
      <c r="L608" s="10">
        <v>0</v>
      </c>
      <c r="M608" s="10">
        <v>0</v>
      </c>
      <c r="N608" s="10">
        <v>0</v>
      </c>
      <c r="O608" s="10">
        <v>0</v>
      </c>
    </row>
    <row r="609" spans="1:15" ht="12.75">
      <c r="A609" s="11"/>
      <c r="B609" s="35" t="s">
        <v>628</v>
      </c>
      <c r="C609" s="31"/>
      <c r="D609" s="31"/>
      <c r="E609" s="32"/>
      <c r="F609" s="12" t="s">
        <v>60</v>
      </c>
      <c r="G609" s="13">
        <v>0</v>
      </c>
      <c r="H609" s="14">
        <v>0</v>
      </c>
      <c r="I609" s="14">
        <v>0</v>
      </c>
      <c r="J609" s="13">
        <v>0</v>
      </c>
      <c r="K609" s="13">
        <v>2094</v>
      </c>
      <c r="L609" s="13">
        <v>0</v>
      </c>
      <c r="M609" s="13">
        <v>0</v>
      </c>
      <c r="N609" s="13">
        <v>0</v>
      </c>
      <c r="O609" s="13">
        <v>0</v>
      </c>
    </row>
    <row r="610" spans="1:15" ht="12.75">
      <c r="A610" s="37" t="s">
        <v>629</v>
      </c>
      <c r="B610" s="31"/>
      <c r="C610" s="31"/>
      <c r="D610" s="31"/>
      <c r="E610" s="31"/>
      <c r="F610" s="32"/>
      <c r="G610" s="9">
        <v>32751</v>
      </c>
      <c r="H610" s="9">
        <v>0</v>
      </c>
      <c r="I610" s="9">
        <v>2000</v>
      </c>
      <c r="J610" s="9">
        <v>30751</v>
      </c>
      <c r="K610" s="9">
        <v>131529.4</v>
      </c>
      <c r="L610" s="9">
        <v>29712.75</v>
      </c>
      <c r="M610" s="9">
        <v>29712.75</v>
      </c>
      <c r="N610" s="9">
        <v>29448.63</v>
      </c>
      <c r="O610" s="9">
        <v>0</v>
      </c>
    </row>
    <row r="611" spans="1:15" ht="12.75">
      <c r="A611" s="38" t="s">
        <v>17</v>
      </c>
      <c r="B611" s="31"/>
      <c r="C611" s="31"/>
      <c r="D611" s="31"/>
      <c r="E611" s="31"/>
      <c r="F611" s="32"/>
      <c r="G611" s="10">
        <v>30112</v>
      </c>
      <c r="H611" s="10">
        <v>0</v>
      </c>
      <c r="I611" s="10">
        <v>0</v>
      </c>
      <c r="J611" s="10">
        <v>30112</v>
      </c>
      <c r="K611" s="10">
        <v>128084.4</v>
      </c>
      <c r="L611" s="10">
        <v>28904.9</v>
      </c>
      <c r="M611" s="10">
        <v>28904.9</v>
      </c>
      <c r="N611" s="10">
        <v>28904.9</v>
      </c>
      <c r="O611" s="10">
        <v>0</v>
      </c>
    </row>
    <row r="612" spans="1:15" ht="12.75">
      <c r="A612" s="15"/>
      <c r="B612" s="36" t="s">
        <v>630</v>
      </c>
      <c r="C612" s="31"/>
      <c r="D612" s="31"/>
      <c r="E612" s="32"/>
      <c r="F612" s="16" t="s">
        <v>33</v>
      </c>
      <c r="G612" s="17">
        <v>0</v>
      </c>
      <c r="H612" s="18">
        <v>0</v>
      </c>
      <c r="I612" s="18">
        <v>0</v>
      </c>
      <c r="J612" s="17">
        <v>0</v>
      </c>
      <c r="K612" s="17">
        <v>2204</v>
      </c>
      <c r="L612" s="17">
        <v>0</v>
      </c>
      <c r="M612" s="17">
        <v>0</v>
      </c>
      <c r="N612" s="17">
        <v>0</v>
      </c>
      <c r="O612" s="17">
        <v>0</v>
      </c>
    </row>
    <row r="613" spans="1:15" ht="12.75">
      <c r="A613" s="11"/>
      <c r="B613" s="35" t="s">
        <v>631</v>
      </c>
      <c r="C613" s="31"/>
      <c r="D613" s="31"/>
      <c r="E613" s="32"/>
      <c r="F613" s="12" t="s">
        <v>19</v>
      </c>
      <c r="G613" s="13">
        <v>7098</v>
      </c>
      <c r="H613" s="14">
        <v>0</v>
      </c>
      <c r="I613" s="14">
        <v>0</v>
      </c>
      <c r="J613" s="13">
        <v>7098</v>
      </c>
      <c r="K613" s="13">
        <v>24004.4</v>
      </c>
      <c r="L613" s="13">
        <v>588.36</v>
      </c>
      <c r="M613" s="13">
        <v>588.36</v>
      </c>
      <c r="N613" s="13">
        <v>588.36</v>
      </c>
      <c r="O613" s="13">
        <v>0</v>
      </c>
    </row>
    <row r="614" spans="1:15" ht="12.75">
      <c r="A614" s="15"/>
      <c r="B614" s="36" t="s">
        <v>632</v>
      </c>
      <c r="C614" s="31"/>
      <c r="D614" s="31"/>
      <c r="E614" s="32"/>
      <c r="F614" s="16" t="s">
        <v>21</v>
      </c>
      <c r="G614" s="17">
        <v>4274</v>
      </c>
      <c r="H614" s="18">
        <v>0</v>
      </c>
      <c r="I614" s="18">
        <v>0</v>
      </c>
      <c r="J614" s="17">
        <v>4274</v>
      </c>
      <c r="K614" s="17">
        <v>17518</v>
      </c>
      <c r="L614" s="17">
        <v>4682.62</v>
      </c>
      <c r="M614" s="17">
        <v>4682.62</v>
      </c>
      <c r="N614" s="17">
        <v>4682.62</v>
      </c>
      <c r="O614" s="17">
        <v>0</v>
      </c>
    </row>
    <row r="615" spans="1:15" ht="12.75">
      <c r="A615" s="11"/>
      <c r="B615" s="35" t="s">
        <v>633</v>
      </c>
      <c r="C615" s="31"/>
      <c r="D615" s="31"/>
      <c r="E615" s="32"/>
      <c r="F615" s="12" t="s">
        <v>37</v>
      </c>
      <c r="G615" s="13">
        <v>1200</v>
      </c>
      <c r="H615" s="14">
        <v>0</v>
      </c>
      <c r="I615" s="14">
        <v>0</v>
      </c>
      <c r="J615" s="13">
        <v>1200</v>
      </c>
      <c r="K615" s="13">
        <v>4800</v>
      </c>
      <c r="L615" s="13">
        <v>1200</v>
      </c>
      <c r="M615" s="13">
        <v>1200</v>
      </c>
      <c r="N615" s="13">
        <v>1200</v>
      </c>
      <c r="O615" s="13">
        <v>0</v>
      </c>
    </row>
    <row r="616" spans="1:15" ht="12.75">
      <c r="A616" s="15"/>
      <c r="B616" s="36" t="s">
        <v>634</v>
      </c>
      <c r="C616" s="31"/>
      <c r="D616" s="31"/>
      <c r="E616" s="32"/>
      <c r="F616" s="16" t="s">
        <v>41</v>
      </c>
      <c r="G616" s="17">
        <v>2037</v>
      </c>
      <c r="H616" s="18">
        <v>0</v>
      </c>
      <c r="I616" s="18">
        <v>0</v>
      </c>
      <c r="J616" s="17">
        <v>2037</v>
      </c>
      <c r="K616" s="17">
        <v>8148</v>
      </c>
      <c r="L616" s="17">
        <v>2544.24</v>
      </c>
      <c r="M616" s="17">
        <v>2544.24</v>
      </c>
      <c r="N616" s="17">
        <v>2544.24</v>
      </c>
      <c r="O616" s="17">
        <v>0</v>
      </c>
    </row>
    <row r="617" spans="1:15" ht="12.75">
      <c r="A617" s="11"/>
      <c r="B617" s="35" t="s">
        <v>635</v>
      </c>
      <c r="C617" s="31"/>
      <c r="D617" s="31"/>
      <c r="E617" s="32"/>
      <c r="F617" s="12" t="s">
        <v>39</v>
      </c>
      <c r="G617" s="13">
        <v>698</v>
      </c>
      <c r="H617" s="14">
        <v>0</v>
      </c>
      <c r="I617" s="14">
        <v>0</v>
      </c>
      <c r="J617" s="13">
        <v>698</v>
      </c>
      <c r="K617" s="13">
        <v>4188</v>
      </c>
      <c r="L617" s="13">
        <v>1043.56</v>
      </c>
      <c r="M617" s="13">
        <v>1043.56</v>
      </c>
      <c r="N617" s="13">
        <v>1043.56</v>
      </c>
      <c r="O617" s="13">
        <v>0</v>
      </c>
    </row>
    <row r="618" spans="1:15" ht="12.75">
      <c r="A618" s="15"/>
      <c r="B618" s="36" t="s">
        <v>636</v>
      </c>
      <c r="C618" s="31"/>
      <c r="D618" s="31"/>
      <c r="E618" s="32"/>
      <c r="F618" s="16" t="s">
        <v>29</v>
      </c>
      <c r="G618" s="17">
        <v>0</v>
      </c>
      <c r="H618" s="18">
        <v>0</v>
      </c>
      <c r="I618" s="18">
        <v>0</v>
      </c>
      <c r="J618" s="17">
        <v>0</v>
      </c>
      <c r="K618" s="17">
        <v>8002</v>
      </c>
      <c r="L618" s="17">
        <v>0</v>
      </c>
      <c r="M618" s="17">
        <v>0</v>
      </c>
      <c r="N618" s="17">
        <v>0</v>
      </c>
      <c r="O618" s="17">
        <v>0</v>
      </c>
    </row>
    <row r="619" spans="1:15" ht="12.75">
      <c r="A619" s="11"/>
      <c r="B619" s="35" t="s">
        <v>637</v>
      </c>
      <c r="C619" s="31"/>
      <c r="D619" s="31"/>
      <c r="E619" s="32"/>
      <c r="F619" s="12" t="s">
        <v>106</v>
      </c>
      <c r="G619" s="13">
        <v>14805</v>
      </c>
      <c r="H619" s="14">
        <v>0</v>
      </c>
      <c r="I619" s="14">
        <v>0</v>
      </c>
      <c r="J619" s="13">
        <v>14805</v>
      </c>
      <c r="K619" s="13">
        <v>59220</v>
      </c>
      <c r="L619" s="13">
        <v>18846.12</v>
      </c>
      <c r="M619" s="13">
        <v>18846.12</v>
      </c>
      <c r="N619" s="13">
        <v>18846.12</v>
      </c>
      <c r="O619" s="13">
        <v>0</v>
      </c>
    </row>
    <row r="620" spans="1:15" ht="12.75">
      <c r="A620" s="38" t="s">
        <v>187</v>
      </c>
      <c r="B620" s="31"/>
      <c r="C620" s="31"/>
      <c r="D620" s="31"/>
      <c r="E620" s="31"/>
      <c r="F620" s="32"/>
      <c r="G620" s="10">
        <v>2000</v>
      </c>
      <c r="H620" s="10">
        <v>0</v>
      </c>
      <c r="I620" s="10">
        <v>2000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</row>
    <row r="621" spans="1:15" ht="12.75">
      <c r="A621" s="15"/>
      <c r="B621" s="36" t="s">
        <v>638</v>
      </c>
      <c r="C621" s="31"/>
      <c r="D621" s="31"/>
      <c r="E621" s="32"/>
      <c r="F621" s="16" t="s">
        <v>293</v>
      </c>
      <c r="G621" s="17">
        <v>2000</v>
      </c>
      <c r="H621" s="18">
        <v>0</v>
      </c>
      <c r="I621" s="18">
        <v>2000</v>
      </c>
      <c r="J621" s="17">
        <v>0</v>
      </c>
      <c r="K621" s="17">
        <v>0</v>
      </c>
      <c r="L621" s="17">
        <v>0</v>
      </c>
      <c r="M621" s="17">
        <v>0</v>
      </c>
      <c r="N621" s="17">
        <v>0</v>
      </c>
      <c r="O621" s="17">
        <v>0</v>
      </c>
    </row>
    <row r="622" spans="1:15" ht="12.75">
      <c r="A622" s="38" t="s">
        <v>43</v>
      </c>
      <c r="B622" s="31"/>
      <c r="C622" s="31"/>
      <c r="D622" s="31"/>
      <c r="E622" s="31"/>
      <c r="F622" s="32"/>
      <c r="G622" s="10">
        <v>639</v>
      </c>
      <c r="H622" s="10">
        <v>0</v>
      </c>
      <c r="I622" s="10">
        <v>0</v>
      </c>
      <c r="J622" s="10">
        <v>639</v>
      </c>
      <c r="K622" s="10">
        <v>2556</v>
      </c>
      <c r="L622" s="10">
        <v>807.85</v>
      </c>
      <c r="M622" s="10">
        <v>807.85</v>
      </c>
      <c r="N622" s="10">
        <v>543.73</v>
      </c>
      <c r="O622" s="10">
        <v>0</v>
      </c>
    </row>
    <row r="623" spans="1:15" ht="12.75">
      <c r="A623" s="11"/>
      <c r="B623" s="35" t="s">
        <v>639</v>
      </c>
      <c r="C623" s="31"/>
      <c r="D623" s="31"/>
      <c r="E623" s="32"/>
      <c r="F623" s="12" t="s">
        <v>55</v>
      </c>
      <c r="G623" s="13">
        <v>480</v>
      </c>
      <c r="H623" s="14">
        <v>0</v>
      </c>
      <c r="I623" s="14">
        <v>0</v>
      </c>
      <c r="J623" s="13">
        <v>480</v>
      </c>
      <c r="K623" s="13">
        <v>1920</v>
      </c>
      <c r="L623" s="13">
        <v>607.4</v>
      </c>
      <c r="M623" s="13">
        <v>607.4</v>
      </c>
      <c r="N623" s="13">
        <v>408.82</v>
      </c>
      <c r="O623" s="13">
        <v>0</v>
      </c>
    </row>
    <row r="624" spans="1:15" ht="15">
      <c r="A624" s="15"/>
      <c r="B624" s="36" t="s">
        <v>640</v>
      </c>
      <c r="C624" s="31"/>
      <c r="D624" s="31"/>
      <c r="E624" s="32"/>
      <c r="F624" s="16" t="s">
        <v>53</v>
      </c>
      <c r="G624" s="17">
        <v>159</v>
      </c>
      <c r="H624" s="18">
        <v>0</v>
      </c>
      <c r="I624" s="18">
        <v>0</v>
      </c>
      <c r="J624" s="17">
        <v>159</v>
      </c>
      <c r="K624" s="17">
        <v>636</v>
      </c>
      <c r="L624" s="17">
        <v>200.45</v>
      </c>
      <c r="M624" s="17">
        <v>200.45</v>
      </c>
      <c r="N624" s="17">
        <v>134.91</v>
      </c>
      <c r="O624" s="17">
        <v>0</v>
      </c>
    </row>
    <row r="625" spans="1:15" ht="12.75">
      <c r="A625" s="38" t="s">
        <v>56</v>
      </c>
      <c r="B625" s="31"/>
      <c r="C625" s="31"/>
      <c r="D625" s="31"/>
      <c r="E625" s="31"/>
      <c r="F625" s="32"/>
      <c r="G625" s="10">
        <v>0</v>
      </c>
      <c r="H625" s="10">
        <v>0</v>
      </c>
      <c r="I625" s="10">
        <v>0</v>
      </c>
      <c r="J625" s="10">
        <v>0</v>
      </c>
      <c r="K625" s="10">
        <v>889</v>
      </c>
      <c r="L625" s="10">
        <v>0</v>
      </c>
      <c r="M625" s="10">
        <v>0</v>
      </c>
      <c r="N625" s="10">
        <v>0</v>
      </c>
      <c r="O625" s="10">
        <v>0</v>
      </c>
    </row>
    <row r="626" spans="1:15" ht="12.75">
      <c r="A626" s="11"/>
      <c r="B626" s="35" t="s">
        <v>641</v>
      </c>
      <c r="C626" s="31"/>
      <c r="D626" s="31"/>
      <c r="E626" s="32"/>
      <c r="F626" s="12" t="s">
        <v>60</v>
      </c>
      <c r="G626" s="13">
        <v>0</v>
      </c>
      <c r="H626" s="14">
        <v>0</v>
      </c>
      <c r="I626" s="14">
        <v>0</v>
      </c>
      <c r="J626" s="13">
        <v>0</v>
      </c>
      <c r="K626" s="13">
        <v>889</v>
      </c>
      <c r="L626" s="13">
        <v>0</v>
      </c>
      <c r="M626" s="13">
        <v>0</v>
      </c>
      <c r="N626" s="13">
        <v>0</v>
      </c>
      <c r="O626" s="13">
        <v>0</v>
      </c>
    </row>
    <row r="627" spans="1:15" ht="12.75">
      <c r="A627" s="39" t="s">
        <v>642</v>
      </c>
      <c r="B627" s="29"/>
      <c r="C627" s="29"/>
      <c r="D627" s="29"/>
      <c r="E627" s="29"/>
      <c r="F627" s="29"/>
      <c r="G627" s="19">
        <v>10596924</v>
      </c>
      <c r="H627" s="19">
        <v>522890.3</v>
      </c>
      <c r="I627" s="19">
        <v>414164.35</v>
      </c>
      <c r="J627" s="19">
        <v>10705649.95</v>
      </c>
      <c r="K627" s="19">
        <v>39281792.9</v>
      </c>
      <c r="L627" s="19">
        <v>9173015.41</v>
      </c>
      <c r="M627" s="19">
        <v>9173015.41</v>
      </c>
      <c r="N627" s="19">
        <v>8537617.54</v>
      </c>
      <c r="O627" s="19">
        <v>0</v>
      </c>
    </row>
    <row r="628" ht="25.5" customHeight="1"/>
    <row r="629" spans="6:15" ht="12.75">
      <c r="F629" t="s">
        <v>646</v>
      </c>
      <c r="G629" s="66">
        <f>SUM(G15+G40+G59+G79+G99+G118+G166+G181+G358+G387+G406+G447+G491+G535+G575+G595+G611)</f>
        <v>7239792</v>
      </c>
      <c r="H629" s="66">
        <f aca="true" t="shared" si="0" ref="H629:O629">SUM(H15+H40+H59+H79+H99+H118+H166+H181+H358+H387+H406+H447+H491+H535+H575+H595+H611)</f>
        <v>81052.7</v>
      </c>
      <c r="I629" s="66">
        <f t="shared" si="0"/>
        <v>0</v>
      </c>
      <c r="J629" s="66">
        <f t="shared" si="0"/>
        <v>7320844.7</v>
      </c>
      <c r="K629" s="66">
        <f t="shared" si="0"/>
        <v>31843438.599999998</v>
      </c>
      <c r="L629" s="66">
        <f t="shared" si="0"/>
        <v>6130949.619999999</v>
      </c>
      <c r="M629" s="66">
        <f t="shared" si="0"/>
        <v>6130949.619999999</v>
      </c>
      <c r="N629" s="66">
        <f t="shared" si="0"/>
        <v>6000949.619999999</v>
      </c>
      <c r="O629" s="66">
        <f t="shared" si="0"/>
        <v>0</v>
      </c>
    </row>
    <row r="630" spans="6:15" ht="12.75">
      <c r="F630" t="s">
        <v>647</v>
      </c>
      <c r="G630" s="66">
        <f>SUM(G175+G268+G429+G520+G559+G585+G620)</f>
        <v>437400</v>
      </c>
      <c r="H630" s="66">
        <f aca="true" t="shared" si="1" ref="H630:O630">SUM(H175+H268+H429+H520+H559+H585+H620)</f>
        <v>225518.84</v>
      </c>
      <c r="I630" s="66">
        <f t="shared" si="1"/>
        <v>70344.27</v>
      </c>
      <c r="J630" s="66">
        <f t="shared" si="1"/>
        <v>592574.5700000001</v>
      </c>
      <c r="K630" s="66">
        <f t="shared" si="1"/>
        <v>530835.7400000001</v>
      </c>
      <c r="L630" s="66">
        <f t="shared" si="1"/>
        <v>524598.42</v>
      </c>
      <c r="M630" s="66">
        <f t="shared" si="1"/>
        <v>524598.42</v>
      </c>
      <c r="N630" s="66">
        <f t="shared" si="1"/>
        <v>200008.19000000003</v>
      </c>
      <c r="O630" s="66">
        <f t="shared" si="1"/>
        <v>0</v>
      </c>
    </row>
    <row r="631" spans="6:15" ht="12.75">
      <c r="F631" t="s">
        <v>648</v>
      </c>
      <c r="G631" s="66">
        <f>SUM(G28+G51+G71+G92+G108+G150+G177+G293+G377+G399+G431+G476+G524+G563+G588+G604+G622)</f>
        <v>1395018</v>
      </c>
      <c r="H631" s="66">
        <f aca="true" t="shared" si="2" ref="H631:O631">SUM(H28+H51+H71+H92+H108+H150+H177+H293+H377+H399+H431+H476+H524+H563+H588+H604+H622)</f>
        <v>213794.26</v>
      </c>
      <c r="I631" s="66">
        <f t="shared" si="2"/>
        <v>341295.58</v>
      </c>
      <c r="J631" s="66">
        <f t="shared" si="2"/>
        <v>1267516.6800000002</v>
      </c>
      <c r="K631" s="66">
        <f t="shared" si="2"/>
        <v>1593599.6500000001</v>
      </c>
      <c r="L631" s="66">
        <f t="shared" si="2"/>
        <v>987104.79</v>
      </c>
      <c r="M631" s="66">
        <f t="shared" si="2"/>
        <v>987104.79</v>
      </c>
      <c r="N631" s="66">
        <f t="shared" si="2"/>
        <v>811197.1499999998</v>
      </c>
      <c r="O631" s="66">
        <f t="shared" si="2"/>
        <v>0</v>
      </c>
    </row>
    <row r="632" spans="6:15" ht="12.75">
      <c r="F632" t="s">
        <v>649</v>
      </c>
      <c r="G632" s="66">
        <f>SUM(G36+G56+G76+G96+G115+G161+G343+G384+G403+G443+G486+G531+G592+G608+G625)</f>
        <v>257904</v>
      </c>
      <c r="H632" s="66">
        <f aca="true" t="shared" si="3" ref="H632:O632">SUM(H36+H56+H76+H96+H115+H161+H343+H384+H403+H443+H486+H531+H592+H608+H625)</f>
        <v>2524.5</v>
      </c>
      <c r="I632" s="66">
        <f t="shared" si="3"/>
        <v>2524.5</v>
      </c>
      <c r="J632" s="66">
        <f t="shared" si="3"/>
        <v>257904</v>
      </c>
      <c r="K632" s="66">
        <f t="shared" si="3"/>
        <v>1150668.9100000001</v>
      </c>
      <c r="L632" s="66">
        <f t="shared" si="3"/>
        <v>258399.78</v>
      </c>
      <c r="M632" s="66">
        <f t="shared" si="3"/>
        <v>258399.78</v>
      </c>
      <c r="N632" s="66">
        <f t="shared" si="3"/>
        <v>253499.78</v>
      </c>
      <c r="O632" s="66">
        <f t="shared" si="3"/>
        <v>0</v>
      </c>
    </row>
    <row r="633" spans="6:14" ht="12.75">
      <c r="F633" t="s">
        <v>650</v>
      </c>
      <c r="G633" s="67">
        <f>SUM(G353)</f>
        <v>1234998</v>
      </c>
      <c r="H633" s="67">
        <f aca="true" t="shared" si="4" ref="H633:N633">SUM(H353)</f>
        <v>0</v>
      </c>
      <c r="I633" s="67">
        <f t="shared" si="4"/>
        <v>0</v>
      </c>
      <c r="J633" s="67">
        <f t="shared" si="4"/>
        <v>1234998</v>
      </c>
      <c r="K633" s="67">
        <f t="shared" si="4"/>
        <v>4000000</v>
      </c>
      <c r="L633" s="67">
        <f t="shared" si="4"/>
        <v>1234998</v>
      </c>
      <c r="M633" s="67">
        <f t="shared" si="4"/>
        <v>1234998</v>
      </c>
      <c r="N633" s="67">
        <f t="shared" si="4"/>
        <v>1234998</v>
      </c>
    </row>
  </sheetData>
  <sheetProtection/>
  <mergeCells count="622">
    <mergeCell ref="A625:F625"/>
    <mergeCell ref="B626:E626"/>
    <mergeCell ref="B616:E616"/>
    <mergeCell ref="B617:E617"/>
    <mergeCell ref="B618:E618"/>
    <mergeCell ref="B619:E619"/>
    <mergeCell ref="A620:F620"/>
    <mergeCell ref="A627:F627"/>
    <mergeCell ref="B621:E621"/>
    <mergeCell ref="A622:F622"/>
    <mergeCell ref="B623:E623"/>
    <mergeCell ref="B624:E624"/>
    <mergeCell ref="A610:F610"/>
    <mergeCell ref="A611:F611"/>
    <mergeCell ref="B612:E612"/>
    <mergeCell ref="B613:E613"/>
    <mergeCell ref="B614:E614"/>
    <mergeCell ref="B615:E615"/>
    <mergeCell ref="A604:F604"/>
    <mergeCell ref="B605:E605"/>
    <mergeCell ref="B606:E606"/>
    <mergeCell ref="B607:E607"/>
    <mergeCell ref="A608:F608"/>
    <mergeCell ref="B609:E609"/>
    <mergeCell ref="B598:E598"/>
    <mergeCell ref="B599:E599"/>
    <mergeCell ref="B600:E600"/>
    <mergeCell ref="B601:E601"/>
    <mergeCell ref="B602:E602"/>
    <mergeCell ref="B603:E603"/>
    <mergeCell ref="A592:F592"/>
    <mergeCell ref="B593:E593"/>
    <mergeCell ref="A594:F594"/>
    <mergeCell ref="A595:F595"/>
    <mergeCell ref="B596:E596"/>
    <mergeCell ref="B597:E597"/>
    <mergeCell ref="B586:E586"/>
    <mergeCell ref="B587:E587"/>
    <mergeCell ref="A588:F588"/>
    <mergeCell ref="B589:E589"/>
    <mergeCell ref="B590:E590"/>
    <mergeCell ref="B591:E591"/>
    <mergeCell ref="B580:E580"/>
    <mergeCell ref="B581:E581"/>
    <mergeCell ref="B582:E582"/>
    <mergeCell ref="B583:E583"/>
    <mergeCell ref="B584:E584"/>
    <mergeCell ref="A585:F585"/>
    <mergeCell ref="A574:F574"/>
    <mergeCell ref="A575:F575"/>
    <mergeCell ref="B576:E576"/>
    <mergeCell ref="B577:E577"/>
    <mergeCell ref="B578:E578"/>
    <mergeCell ref="B579:E579"/>
    <mergeCell ref="B568:E568"/>
    <mergeCell ref="B569:E569"/>
    <mergeCell ref="A570:F570"/>
    <mergeCell ref="B571:E571"/>
    <mergeCell ref="B572:E572"/>
    <mergeCell ref="B573:E573"/>
    <mergeCell ref="B562:E562"/>
    <mergeCell ref="A563:F563"/>
    <mergeCell ref="B564:E564"/>
    <mergeCell ref="B565:E565"/>
    <mergeCell ref="B566:E566"/>
    <mergeCell ref="B567:E567"/>
    <mergeCell ref="B556:E556"/>
    <mergeCell ref="B557:E557"/>
    <mergeCell ref="B558:E558"/>
    <mergeCell ref="A559:F559"/>
    <mergeCell ref="B560:E560"/>
    <mergeCell ref="B561:E561"/>
    <mergeCell ref="B550:E550"/>
    <mergeCell ref="B551:E551"/>
    <mergeCell ref="B552:E552"/>
    <mergeCell ref="B553:E553"/>
    <mergeCell ref="B554:E554"/>
    <mergeCell ref="B555:E555"/>
    <mergeCell ref="B544:E544"/>
    <mergeCell ref="B545:E545"/>
    <mergeCell ref="B546:E546"/>
    <mergeCell ref="B547:E547"/>
    <mergeCell ref="B548:E548"/>
    <mergeCell ref="B549:E549"/>
    <mergeCell ref="B538:E538"/>
    <mergeCell ref="B539:E539"/>
    <mergeCell ref="B540:E540"/>
    <mergeCell ref="B541:E541"/>
    <mergeCell ref="B542:E542"/>
    <mergeCell ref="B543:E543"/>
    <mergeCell ref="B532:E532"/>
    <mergeCell ref="B533:E533"/>
    <mergeCell ref="A534:F534"/>
    <mergeCell ref="A535:F535"/>
    <mergeCell ref="B536:E536"/>
    <mergeCell ref="B537:E537"/>
    <mergeCell ref="B526:E526"/>
    <mergeCell ref="B527:E527"/>
    <mergeCell ref="B528:E528"/>
    <mergeCell ref="B529:E529"/>
    <mergeCell ref="B530:E530"/>
    <mergeCell ref="A531:F531"/>
    <mergeCell ref="A520:F520"/>
    <mergeCell ref="B521:E521"/>
    <mergeCell ref="B522:E522"/>
    <mergeCell ref="B523:E523"/>
    <mergeCell ref="A524:F524"/>
    <mergeCell ref="B525:E525"/>
    <mergeCell ref="B514:E514"/>
    <mergeCell ref="B515:E515"/>
    <mergeCell ref="B516:E516"/>
    <mergeCell ref="B517:E517"/>
    <mergeCell ref="B518:E518"/>
    <mergeCell ref="B519:E519"/>
    <mergeCell ref="B508:E508"/>
    <mergeCell ref="B509:E509"/>
    <mergeCell ref="B510:E510"/>
    <mergeCell ref="B511:E511"/>
    <mergeCell ref="B512:E512"/>
    <mergeCell ref="B513:E513"/>
    <mergeCell ref="B502:E502"/>
    <mergeCell ref="B503:E503"/>
    <mergeCell ref="B504:E504"/>
    <mergeCell ref="B505:E505"/>
    <mergeCell ref="B506:E506"/>
    <mergeCell ref="B507:E507"/>
    <mergeCell ref="B496:E496"/>
    <mergeCell ref="B497:E497"/>
    <mergeCell ref="B498:E498"/>
    <mergeCell ref="B499:E499"/>
    <mergeCell ref="B500:E500"/>
    <mergeCell ref="B501:E501"/>
    <mergeCell ref="A490:F490"/>
    <mergeCell ref="A491:F491"/>
    <mergeCell ref="B492:E492"/>
    <mergeCell ref="B493:E493"/>
    <mergeCell ref="B494:E494"/>
    <mergeCell ref="B495:E495"/>
    <mergeCell ref="B484:E484"/>
    <mergeCell ref="B485:E485"/>
    <mergeCell ref="A486:F486"/>
    <mergeCell ref="B487:E487"/>
    <mergeCell ref="B488:E488"/>
    <mergeCell ref="B489:E489"/>
    <mergeCell ref="B478:E478"/>
    <mergeCell ref="B479:E479"/>
    <mergeCell ref="B480:E480"/>
    <mergeCell ref="B481:E481"/>
    <mergeCell ref="B482:E482"/>
    <mergeCell ref="B483:E483"/>
    <mergeCell ref="B472:E472"/>
    <mergeCell ref="B473:E473"/>
    <mergeCell ref="B474:E474"/>
    <mergeCell ref="B475:E475"/>
    <mergeCell ref="A476:F476"/>
    <mergeCell ref="B477:E477"/>
    <mergeCell ref="B466:E466"/>
    <mergeCell ref="B467:E467"/>
    <mergeCell ref="B468:E468"/>
    <mergeCell ref="B469:E469"/>
    <mergeCell ref="B470:E470"/>
    <mergeCell ref="B471:E471"/>
    <mergeCell ref="B460:E460"/>
    <mergeCell ref="B461:E461"/>
    <mergeCell ref="B462:E462"/>
    <mergeCell ref="B463:E463"/>
    <mergeCell ref="B464:E464"/>
    <mergeCell ref="B465:E465"/>
    <mergeCell ref="B454:E454"/>
    <mergeCell ref="B455:E455"/>
    <mergeCell ref="B456:E456"/>
    <mergeCell ref="B457:E457"/>
    <mergeCell ref="B458:E458"/>
    <mergeCell ref="B459:E459"/>
    <mergeCell ref="B448:E448"/>
    <mergeCell ref="B449:E449"/>
    <mergeCell ref="B450:E450"/>
    <mergeCell ref="B451:E451"/>
    <mergeCell ref="B452:E452"/>
    <mergeCell ref="B453:E453"/>
    <mergeCell ref="B442:E442"/>
    <mergeCell ref="A443:F443"/>
    <mergeCell ref="B444:E444"/>
    <mergeCell ref="B445:E445"/>
    <mergeCell ref="A446:F446"/>
    <mergeCell ref="A447:F447"/>
    <mergeCell ref="B436:E436"/>
    <mergeCell ref="B437:E437"/>
    <mergeCell ref="B438:E438"/>
    <mergeCell ref="B439:E439"/>
    <mergeCell ref="B440:E440"/>
    <mergeCell ref="B441:E441"/>
    <mergeCell ref="A429:F429"/>
    <mergeCell ref="B430:E430"/>
    <mergeCell ref="A431:F431"/>
    <mergeCell ref="B433:E433"/>
    <mergeCell ref="B434:E434"/>
    <mergeCell ref="B435:E435"/>
    <mergeCell ref="B423:E423"/>
    <mergeCell ref="B424:E424"/>
    <mergeCell ref="B425:E425"/>
    <mergeCell ref="B426:E426"/>
    <mergeCell ref="B427:E427"/>
    <mergeCell ref="B428:E428"/>
    <mergeCell ref="B417:E417"/>
    <mergeCell ref="B418:E418"/>
    <mergeCell ref="B419:E419"/>
    <mergeCell ref="B420:E420"/>
    <mergeCell ref="B421:E421"/>
    <mergeCell ref="B422:E422"/>
    <mergeCell ref="B411:E411"/>
    <mergeCell ref="B412:E412"/>
    <mergeCell ref="B413:E413"/>
    <mergeCell ref="B414:E414"/>
    <mergeCell ref="B415:E415"/>
    <mergeCell ref="B416:E416"/>
    <mergeCell ref="A405:F405"/>
    <mergeCell ref="A406:F406"/>
    <mergeCell ref="B407:E407"/>
    <mergeCell ref="B408:E408"/>
    <mergeCell ref="B409:E409"/>
    <mergeCell ref="B410:E410"/>
    <mergeCell ref="A399:F399"/>
    <mergeCell ref="B400:E400"/>
    <mergeCell ref="B401:E401"/>
    <mergeCell ref="B402:E402"/>
    <mergeCell ref="A403:F403"/>
    <mergeCell ref="B404:E404"/>
    <mergeCell ref="B393:E393"/>
    <mergeCell ref="B394:E394"/>
    <mergeCell ref="B395:E395"/>
    <mergeCell ref="B396:E396"/>
    <mergeCell ref="B397:E397"/>
    <mergeCell ref="B398:E398"/>
    <mergeCell ref="A387:F387"/>
    <mergeCell ref="B388:E388"/>
    <mergeCell ref="B389:E389"/>
    <mergeCell ref="B390:E390"/>
    <mergeCell ref="B391:E391"/>
    <mergeCell ref="B392:E392"/>
    <mergeCell ref="B381:E381"/>
    <mergeCell ref="B382:E382"/>
    <mergeCell ref="B383:E383"/>
    <mergeCell ref="A384:F384"/>
    <mergeCell ref="B385:E385"/>
    <mergeCell ref="A386:F386"/>
    <mergeCell ref="B375:E375"/>
    <mergeCell ref="B376:E376"/>
    <mergeCell ref="A377:F377"/>
    <mergeCell ref="B378:E378"/>
    <mergeCell ref="B379:E379"/>
    <mergeCell ref="B380:E380"/>
    <mergeCell ref="B369:E369"/>
    <mergeCell ref="B370:E370"/>
    <mergeCell ref="B371:E371"/>
    <mergeCell ref="B372:E372"/>
    <mergeCell ref="B373:E373"/>
    <mergeCell ref="B374:E374"/>
    <mergeCell ref="B363:E363"/>
    <mergeCell ref="B364:E364"/>
    <mergeCell ref="B365:E365"/>
    <mergeCell ref="B366:E366"/>
    <mergeCell ref="B367:E367"/>
    <mergeCell ref="B368:E368"/>
    <mergeCell ref="A357:F357"/>
    <mergeCell ref="A358:F358"/>
    <mergeCell ref="B359:E359"/>
    <mergeCell ref="B360:E360"/>
    <mergeCell ref="B361:E361"/>
    <mergeCell ref="B362:E362"/>
    <mergeCell ref="B351:E351"/>
    <mergeCell ref="B352:E352"/>
    <mergeCell ref="A353:F353"/>
    <mergeCell ref="B354:E354"/>
    <mergeCell ref="B355:E355"/>
    <mergeCell ref="B356:E356"/>
    <mergeCell ref="B345:E345"/>
    <mergeCell ref="B346:E346"/>
    <mergeCell ref="B347:E347"/>
    <mergeCell ref="B348:E348"/>
    <mergeCell ref="B349:E349"/>
    <mergeCell ref="B350:E350"/>
    <mergeCell ref="B339:E339"/>
    <mergeCell ref="B340:E340"/>
    <mergeCell ref="B341:E341"/>
    <mergeCell ref="A343:F343"/>
    <mergeCell ref="B342:E342"/>
    <mergeCell ref="B344:E344"/>
    <mergeCell ref="B333:E333"/>
    <mergeCell ref="B334:E334"/>
    <mergeCell ref="B335:E335"/>
    <mergeCell ref="B336:E336"/>
    <mergeCell ref="B337:E337"/>
    <mergeCell ref="B338:E338"/>
    <mergeCell ref="B327:E327"/>
    <mergeCell ref="B328:E328"/>
    <mergeCell ref="B329:E329"/>
    <mergeCell ref="B330:E330"/>
    <mergeCell ref="B331:E331"/>
    <mergeCell ref="B332:E332"/>
    <mergeCell ref="B322:E322"/>
    <mergeCell ref="B323:E323"/>
    <mergeCell ref="B324:E324"/>
    <mergeCell ref="B319:E319"/>
    <mergeCell ref="B325:E325"/>
    <mergeCell ref="B326:E326"/>
    <mergeCell ref="B317:E317"/>
    <mergeCell ref="B311:E311"/>
    <mergeCell ref="B312:E312"/>
    <mergeCell ref="B318:E318"/>
    <mergeCell ref="B320:E320"/>
    <mergeCell ref="B321:E321"/>
    <mergeCell ref="B309:E309"/>
    <mergeCell ref="B310:E310"/>
    <mergeCell ref="B313:E313"/>
    <mergeCell ref="B314:E314"/>
    <mergeCell ref="B315:E315"/>
    <mergeCell ref="B316:E316"/>
    <mergeCell ref="B300:E300"/>
    <mergeCell ref="B303:E303"/>
    <mergeCell ref="B305:E305"/>
    <mergeCell ref="B306:E306"/>
    <mergeCell ref="B307:E307"/>
    <mergeCell ref="B308:E308"/>
    <mergeCell ref="A293:F293"/>
    <mergeCell ref="B295:E295"/>
    <mergeCell ref="B296:E296"/>
    <mergeCell ref="B297:E297"/>
    <mergeCell ref="B298:E298"/>
    <mergeCell ref="B299:E299"/>
    <mergeCell ref="B287:E287"/>
    <mergeCell ref="B288:E288"/>
    <mergeCell ref="B289:E289"/>
    <mergeCell ref="B290:E290"/>
    <mergeCell ref="B291:E291"/>
    <mergeCell ref="B292:E292"/>
    <mergeCell ref="B281:E281"/>
    <mergeCell ref="B282:E282"/>
    <mergeCell ref="B283:E283"/>
    <mergeCell ref="B284:E284"/>
    <mergeCell ref="B285:E285"/>
    <mergeCell ref="B286:E286"/>
    <mergeCell ref="B275:E275"/>
    <mergeCell ref="B276:E276"/>
    <mergeCell ref="B277:E277"/>
    <mergeCell ref="B278:E278"/>
    <mergeCell ref="B279:E279"/>
    <mergeCell ref="B280:E280"/>
    <mergeCell ref="B269:E269"/>
    <mergeCell ref="B270:E270"/>
    <mergeCell ref="B271:E271"/>
    <mergeCell ref="B272:E272"/>
    <mergeCell ref="B273:E273"/>
    <mergeCell ref="B274:E274"/>
    <mergeCell ref="B263:E263"/>
    <mergeCell ref="B264:E264"/>
    <mergeCell ref="B265:E265"/>
    <mergeCell ref="B266:E266"/>
    <mergeCell ref="B267:E267"/>
    <mergeCell ref="A268:F268"/>
    <mergeCell ref="B257:E257"/>
    <mergeCell ref="B258:E258"/>
    <mergeCell ref="B259:E259"/>
    <mergeCell ref="B260:E260"/>
    <mergeCell ref="B261:E261"/>
    <mergeCell ref="B262:E262"/>
    <mergeCell ref="B251:E251"/>
    <mergeCell ref="B252:E252"/>
    <mergeCell ref="B253:E253"/>
    <mergeCell ref="B254:E254"/>
    <mergeCell ref="B255:E255"/>
    <mergeCell ref="B256:E256"/>
    <mergeCell ref="B245:E245"/>
    <mergeCell ref="B246:E246"/>
    <mergeCell ref="B247:E247"/>
    <mergeCell ref="B248:E248"/>
    <mergeCell ref="B249:E249"/>
    <mergeCell ref="B250:E250"/>
    <mergeCell ref="B239:E239"/>
    <mergeCell ref="B240:E240"/>
    <mergeCell ref="B241:E241"/>
    <mergeCell ref="B242:E242"/>
    <mergeCell ref="B243:E243"/>
    <mergeCell ref="B244:E244"/>
    <mergeCell ref="B233:E233"/>
    <mergeCell ref="B234:E234"/>
    <mergeCell ref="B235:E235"/>
    <mergeCell ref="B236:E236"/>
    <mergeCell ref="B237:E237"/>
    <mergeCell ref="B238:E238"/>
    <mergeCell ref="B227:E227"/>
    <mergeCell ref="B228:E228"/>
    <mergeCell ref="B229:E229"/>
    <mergeCell ref="B230:E230"/>
    <mergeCell ref="B231:E231"/>
    <mergeCell ref="B232:E232"/>
    <mergeCell ref="B221:E221"/>
    <mergeCell ref="B222:E222"/>
    <mergeCell ref="B223:E223"/>
    <mergeCell ref="B224:E224"/>
    <mergeCell ref="B225:E225"/>
    <mergeCell ref="B226:E226"/>
    <mergeCell ref="B215:E215"/>
    <mergeCell ref="B216:E216"/>
    <mergeCell ref="B217:E217"/>
    <mergeCell ref="B218:E218"/>
    <mergeCell ref="B219:E219"/>
    <mergeCell ref="B220:E220"/>
    <mergeCell ref="B209:E209"/>
    <mergeCell ref="B210:E210"/>
    <mergeCell ref="B211:E211"/>
    <mergeCell ref="B212:E212"/>
    <mergeCell ref="B213:E213"/>
    <mergeCell ref="B214:E214"/>
    <mergeCell ref="B203:E203"/>
    <mergeCell ref="B204:E204"/>
    <mergeCell ref="B205:E205"/>
    <mergeCell ref="B206:E206"/>
    <mergeCell ref="B207:E207"/>
    <mergeCell ref="B208:E208"/>
    <mergeCell ref="B197:E197"/>
    <mergeCell ref="B198:E198"/>
    <mergeCell ref="B199:E199"/>
    <mergeCell ref="B200:E200"/>
    <mergeCell ref="B201:E201"/>
    <mergeCell ref="B202:E202"/>
    <mergeCell ref="B191:E191"/>
    <mergeCell ref="B192:E192"/>
    <mergeCell ref="B193:E193"/>
    <mergeCell ref="B194:E194"/>
    <mergeCell ref="B195:E195"/>
    <mergeCell ref="B196:E196"/>
    <mergeCell ref="B185:E185"/>
    <mergeCell ref="B186:E186"/>
    <mergeCell ref="B187:E187"/>
    <mergeCell ref="B188:E188"/>
    <mergeCell ref="B189:E189"/>
    <mergeCell ref="B190:E190"/>
    <mergeCell ref="B179:E179"/>
    <mergeCell ref="A180:F180"/>
    <mergeCell ref="A181:F181"/>
    <mergeCell ref="B182:E182"/>
    <mergeCell ref="B183:E183"/>
    <mergeCell ref="B184:E184"/>
    <mergeCell ref="B173:E173"/>
    <mergeCell ref="B174:E174"/>
    <mergeCell ref="A175:F175"/>
    <mergeCell ref="B176:E176"/>
    <mergeCell ref="A177:F177"/>
    <mergeCell ref="B178:E178"/>
    <mergeCell ref="B167:E167"/>
    <mergeCell ref="B168:E168"/>
    <mergeCell ref="B169:E169"/>
    <mergeCell ref="B170:E170"/>
    <mergeCell ref="B171:E171"/>
    <mergeCell ref="B172:E172"/>
    <mergeCell ref="A161:F161"/>
    <mergeCell ref="B162:E162"/>
    <mergeCell ref="B163:E163"/>
    <mergeCell ref="B164:E164"/>
    <mergeCell ref="A165:F165"/>
    <mergeCell ref="A166:F166"/>
    <mergeCell ref="B155:E155"/>
    <mergeCell ref="B156:E156"/>
    <mergeCell ref="B157:E157"/>
    <mergeCell ref="B158:E158"/>
    <mergeCell ref="B159:E159"/>
    <mergeCell ref="B160:E160"/>
    <mergeCell ref="B149:E149"/>
    <mergeCell ref="A150:F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A115:F115"/>
    <mergeCell ref="B116:E116"/>
    <mergeCell ref="A117:F117"/>
    <mergeCell ref="A118:F118"/>
    <mergeCell ref="B107:E107"/>
    <mergeCell ref="A108:F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95:E95"/>
    <mergeCell ref="A96:F96"/>
    <mergeCell ref="B97:E97"/>
    <mergeCell ref="A98:F98"/>
    <mergeCell ref="A99:F99"/>
    <mergeCell ref="B100:E100"/>
    <mergeCell ref="B89:E89"/>
    <mergeCell ref="B90:E90"/>
    <mergeCell ref="B91:E91"/>
    <mergeCell ref="A92:F92"/>
    <mergeCell ref="B93:E93"/>
    <mergeCell ref="B94:E94"/>
    <mergeCell ref="B83:E83"/>
    <mergeCell ref="B84:E84"/>
    <mergeCell ref="B85:E85"/>
    <mergeCell ref="B86:E86"/>
    <mergeCell ref="B87:E87"/>
    <mergeCell ref="B88:E88"/>
    <mergeCell ref="B77:E77"/>
    <mergeCell ref="A78:F78"/>
    <mergeCell ref="A79:F79"/>
    <mergeCell ref="B80:E80"/>
    <mergeCell ref="B81:E81"/>
    <mergeCell ref="B82:E82"/>
    <mergeCell ref="A71:F71"/>
    <mergeCell ref="B72:E72"/>
    <mergeCell ref="B73:E73"/>
    <mergeCell ref="B74:E74"/>
    <mergeCell ref="B75:E75"/>
    <mergeCell ref="A76:F76"/>
    <mergeCell ref="B65:E65"/>
    <mergeCell ref="B66:E66"/>
    <mergeCell ref="B67:E67"/>
    <mergeCell ref="B68:E68"/>
    <mergeCell ref="B69:E69"/>
    <mergeCell ref="B70:E70"/>
    <mergeCell ref="A59:F59"/>
    <mergeCell ref="B60:E60"/>
    <mergeCell ref="B61:E61"/>
    <mergeCell ref="B62:E62"/>
    <mergeCell ref="B63:E63"/>
    <mergeCell ref="B64:E64"/>
    <mergeCell ref="B53:E53"/>
    <mergeCell ref="B54:E54"/>
    <mergeCell ref="B55:E55"/>
    <mergeCell ref="A56:F56"/>
    <mergeCell ref="B57:E57"/>
    <mergeCell ref="A58:F58"/>
    <mergeCell ref="B47:E47"/>
    <mergeCell ref="B48:E48"/>
    <mergeCell ref="B49:E49"/>
    <mergeCell ref="B50:E50"/>
    <mergeCell ref="A51:F51"/>
    <mergeCell ref="B52:E52"/>
    <mergeCell ref="B41:E41"/>
    <mergeCell ref="B42:E42"/>
    <mergeCell ref="B43:E43"/>
    <mergeCell ref="B44:E44"/>
    <mergeCell ref="B45:E45"/>
    <mergeCell ref="B46:E46"/>
    <mergeCell ref="B35:E35"/>
    <mergeCell ref="A36:F36"/>
    <mergeCell ref="B37:E37"/>
    <mergeCell ref="B38:E38"/>
    <mergeCell ref="A39:F39"/>
    <mergeCell ref="A40:F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A28:F28"/>
    <mergeCell ref="B17:E17"/>
    <mergeCell ref="B18:E18"/>
    <mergeCell ref="B19:E19"/>
    <mergeCell ref="B20:E20"/>
    <mergeCell ref="B21:E21"/>
    <mergeCell ref="B22:E22"/>
    <mergeCell ref="O2:O8"/>
    <mergeCell ref="E4:N4"/>
    <mergeCell ref="E6:N6"/>
    <mergeCell ref="E8:N9"/>
    <mergeCell ref="A12:E12"/>
    <mergeCell ref="A13:F13"/>
    <mergeCell ref="A432:E432"/>
    <mergeCell ref="B294:E294"/>
    <mergeCell ref="C301:E301"/>
    <mergeCell ref="C302:E302"/>
    <mergeCell ref="C304:E304"/>
    <mergeCell ref="C2:C8"/>
    <mergeCell ref="E2:N2"/>
    <mergeCell ref="A14:F14"/>
    <mergeCell ref="A15:F15"/>
    <mergeCell ref="B16:E16"/>
  </mergeCells>
  <printOptions/>
  <pageMargins left="0.1968503937007874" right="0.1968503937007874" top="0.1968503937007874" bottom="0.6610629921259843" header="0.1968503937007874" footer="0.1968503937007874"/>
  <pageSetup horizontalDpi="600" verticalDpi="600" orientation="landscape" r:id="rId2"/>
  <headerFooter alignWithMargins="0">
    <oddFooter xml:space="preserve">&amp;L&amp;"Arial"&amp;7&amp;BSIACAM 2019 PRE_SIS_004B&amp;B 
Impreso: 
&amp;I&amp;B23/07/2019 12:49&amp;I&amp;B &amp;C&amp;"Courier New"&amp;4Tipo de Clave Presupuestal: E - ETIQUETADA, A - AMPLIACION, N - NORMAL, C - CENTRALIZADA, O - OBRA 
FuenteOrigenID:  FIA: 01/01/2019 FFA: 31/03/2019 UsuarioID: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5"/>
  <sheetViews>
    <sheetView tabSelected="1" zoomScale="160" zoomScaleNormal="160" zoomScalePageLayoutView="0" workbookViewId="0" topLeftCell="A616">
      <selection activeCell="E633" sqref="E633"/>
    </sheetView>
  </sheetViews>
  <sheetFormatPr defaultColWidth="9.140625" defaultRowHeight="12.75"/>
  <cols>
    <col min="1" max="1" width="2.00390625" style="0" customWidth="1"/>
    <col min="2" max="2" width="1.1484375" style="0" customWidth="1"/>
    <col min="3" max="3" width="8.140625" style="0" customWidth="1"/>
    <col min="4" max="4" width="2.57421875" style="0" customWidth="1"/>
    <col min="5" max="5" width="23.00390625" style="0" customWidth="1"/>
    <col min="6" max="6" width="24.140625" style="0" customWidth="1"/>
    <col min="7" max="7" width="15.421875" style="0" customWidth="1"/>
    <col min="8" max="8" width="11.140625" style="0" customWidth="1"/>
    <col min="9" max="9" width="12.7109375" style="0" customWidth="1"/>
    <col min="10" max="10" width="15.140625" style="0" customWidth="1"/>
    <col min="11" max="12" width="12.8515625" style="0" customWidth="1"/>
    <col min="13" max="13" width="12.7109375" style="0" customWidth="1"/>
    <col min="14" max="14" width="16.7109375" style="0" customWidth="1"/>
    <col min="15" max="15" width="11.00390625" style="0" customWidth="1"/>
  </cols>
  <sheetData>
    <row r="1" spans="1:15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3"/>
      <c r="C2" s="29"/>
      <c r="E2" s="33" t="s">
        <v>0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0" customHeight="1" hidden="1">
      <c r="A3" s="3"/>
      <c r="C3" s="29"/>
      <c r="O3" s="29"/>
    </row>
    <row r="4" spans="1:15" ht="10.5" customHeight="1">
      <c r="A4" s="3"/>
      <c r="C4" s="29"/>
      <c r="E4" s="34" t="s">
        <v>1</v>
      </c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.5" customHeight="1">
      <c r="A5" s="3"/>
      <c r="C5" s="29"/>
      <c r="O5" s="29"/>
    </row>
    <row r="6" spans="1:15" ht="9.75" customHeight="1">
      <c r="A6" s="3"/>
      <c r="C6" s="29"/>
      <c r="E6" s="34" t="s">
        <v>2</v>
      </c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6" customHeight="1">
      <c r="A7" s="3"/>
      <c r="C7" s="29"/>
      <c r="O7" s="29"/>
    </row>
    <row r="8" spans="1:15" ht="15.75" customHeight="1">
      <c r="A8" s="3"/>
      <c r="C8" s="29"/>
      <c r="E8" s="34" t="s">
        <v>644</v>
      </c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4" ht="12.75">
      <c r="A9" s="3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5" ht="11.2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ht="16.5" customHeight="1"/>
    <row r="12" spans="1:15" ht="19.5">
      <c r="A12" s="28" t="s">
        <v>4</v>
      </c>
      <c r="B12" s="29"/>
      <c r="C12" s="29"/>
      <c r="D12" s="29"/>
      <c r="E12" s="29"/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  <c r="N12" s="6" t="s">
        <v>13</v>
      </c>
      <c r="O12" s="7" t="s">
        <v>14</v>
      </c>
    </row>
    <row r="13" spans="1:15" ht="12.75">
      <c r="A13" s="30" t="s">
        <v>15</v>
      </c>
      <c r="B13" s="31"/>
      <c r="C13" s="31"/>
      <c r="D13" s="31"/>
      <c r="E13" s="31"/>
      <c r="F13" s="32"/>
      <c r="G13" s="8">
        <f>SUM(G14+G39+G58+G78+G98+G117+G165+G180+G358+G387+G406+G447+G491+G535+G575+G595+G611)</f>
        <v>11366454</v>
      </c>
      <c r="H13" s="8">
        <f aca="true" t="shared" si="0" ref="H13:O13">SUM(H14+H39+H58+H78+H98+H117+H165+H180+H358+H387+H406+H447+H491+H535+H575+H595+H611)</f>
        <v>973145.33</v>
      </c>
      <c r="I13" s="8">
        <f t="shared" si="0"/>
        <v>689602.3400000001</v>
      </c>
      <c r="J13" s="8">
        <f t="shared" si="0"/>
        <v>11709075.990000002</v>
      </c>
      <c r="K13" s="8">
        <f t="shared" si="0"/>
        <v>2408987.6200000006</v>
      </c>
      <c r="L13" s="8">
        <f t="shared" si="0"/>
        <v>10323313.42</v>
      </c>
      <c r="M13" s="8">
        <f t="shared" si="0"/>
        <v>10323313.42</v>
      </c>
      <c r="N13" s="8">
        <f t="shared" si="0"/>
        <v>10837880.120000001</v>
      </c>
      <c r="O13" s="8">
        <f t="shared" si="0"/>
        <v>0</v>
      </c>
    </row>
    <row r="14" spans="1:15" ht="12.75">
      <c r="A14" s="37" t="s">
        <v>16</v>
      </c>
      <c r="B14" s="31"/>
      <c r="C14" s="31"/>
      <c r="D14" s="31"/>
      <c r="E14" s="31"/>
      <c r="F14" s="32"/>
      <c r="G14" s="9">
        <f>SUM(G15+G28+G36)</f>
        <v>763006</v>
      </c>
      <c r="H14" s="9">
        <f aca="true" t="shared" si="1" ref="H14:O14">SUM(H15+H28+H36)</f>
        <v>76555.65</v>
      </c>
      <c r="I14" s="9">
        <f t="shared" si="1"/>
        <v>146216.74</v>
      </c>
      <c r="J14" s="9">
        <f t="shared" si="1"/>
        <v>752423.91</v>
      </c>
      <c r="K14" s="9">
        <f t="shared" si="1"/>
        <v>274023.37</v>
      </c>
      <c r="L14" s="9">
        <f t="shared" si="1"/>
        <v>490477.7899999999</v>
      </c>
      <c r="M14" s="9">
        <f t="shared" si="1"/>
        <v>490477.7899999999</v>
      </c>
      <c r="N14" s="9">
        <f t="shared" si="1"/>
        <v>511564.7199999999</v>
      </c>
      <c r="O14" s="9">
        <f t="shared" si="1"/>
        <v>0</v>
      </c>
    </row>
    <row r="15" spans="1:15" ht="12.75">
      <c r="A15" s="38" t="s">
        <v>17</v>
      </c>
      <c r="B15" s="31"/>
      <c r="C15" s="31"/>
      <c r="D15" s="31"/>
      <c r="E15" s="31"/>
      <c r="F15" s="32"/>
      <c r="G15" s="10">
        <f>SUM(G16:G27)</f>
        <v>507523</v>
      </c>
      <c r="H15" s="10">
        <f aca="true" t="shared" si="2" ref="H15:O15">SUM(H16:H27)</f>
        <v>0</v>
      </c>
      <c r="I15" s="10">
        <f t="shared" si="2"/>
        <v>0</v>
      </c>
      <c r="J15" s="10">
        <f t="shared" si="2"/>
        <v>507523</v>
      </c>
      <c r="K15" s="10">
        <f t="shared" si="2"/>
        <v>-5634.690000000002</v>
      </c>
      <c r="L15" s="10">
        <f t="shared" si="2"/>
        <v>321115.0399999999</v>
      </c>
      <c r="M15" s="10">
        <f t="shared" si="2"/>
        <v>321115.0399999999</v>
      </c>
      <c r="N15" s="10">
        <f t="shared" si="2"/>
        <v>321115.0399999999</v>
      </c>
      <c r="O15" s="10">
        <f t="shared" si="2"/>
        <v>0</v>
      </c>
    </row>
    <row r="16" spans="1:15" ht="12.75">
      <c r="A16" s="11"/>
      <c r="B16" s="35" t="s">
        <v>18</v>
      </c>
      <c r="C16" s="31"/>
      <c r="D16" s="31"/>
      <c r="E16" s="32"/>
      <c r="F16" s="12" t="s">
        <v>19</v>
      </c>
      <c r="G16" s="13">
        <f>+'ANUAL '!G16-'ENERO-MARZO'!G16</f>
        <v>2640</v>
      </c>
      <c r="H16" s="13">
        <f>+'ANUAL '!H16-'ENERO-MARZO'!H16</f>
        <v>0</v>
      </c>
      <c r="I16" s="13">
        <f>+'ANUAL '!I16-'ENERO-MARZO'!I16</f>
        <v>0</v>
      </c>
      <c r="J16" s="13">
        <f>+'ANUAL '!J16-'ENERO-MARZO'!J16</f>
        <v>2640</v>
      </c>
      <c r="K16" s="13">
        <f>+'ANUAL '!K16-'ENERO-MARZO'!K16</f>
        <v>0</v>
      </c>
      <c r="L16" s="13">
        <f>+'ANUAL '!L16-'ENERO-MARZO'!L16</f>
        <v>400</v>
      </c>
      <c r="M16" s="13">
        <f>+'ANUAL '!M16-'ENERO-MARZO'!M16</f>
        <v>400</v>
      </c>
      <c r="N16" s="13">
        <f>+'ANUAL '!N16-'ENERO-MARZO'!N16</f>
        <v>400</v>
      </c>
      <c r="O16" s="13">
        <f>+'ANUAL '!O16-'ENERO-MARZO'!O16</f>
        <v>0</v>
      </c>
    </row>
    <row r="17" spans="1:15" ht="12.75">
      <c r="A17" s="15"/>
      <c r="B17" s="36" t="s">
        <v>20</v>
      </c>
      <c r="C17" s="31"/>
      <c r="D17" s="31"/>
      <c r="E17" s="32"/>
      <c r="F17" s="16" t="s">
        <v>21</v>
      </c>
      <c r="G17" s="17">
        <f>+'ANUAL '!G17-'ENERO-MARZO'!G17</f>
        <v>47779</v>
      </c>
      <c r="H17" s="17">
        <f>+'ANUAL '!H17-'ENERO-MARZO'!H17</f>
        <v>0</v>
      </c>
      <c r="I17" s="17">
        <f>+'ANUAL '!I17-'ENERO-MARZO'!I17</f>
        <v>0</v>
      </c>
      <c r="J17" s="17">
        <f>+'ANUAL '!J17-'ENERO-MARZO'!J17</f>
        <v>47779</v>
      </c>
      <c r="K17" s="17">
        <f>+'ANUAL '!K17-'ENERO-MARZO'!K17</f>
        <v>-5634.690000000002</v>
      </c>
      <c r="L17" s="17">
        <f>+'ANUAL '!L17-'ENERO-MARZO'!L17</f>
        <v>29811.83</v>
      </c>
      <c r="M17" s="17">
        <f>+'ANUAL '!M17-'ENERO-MARZO'!M17</f>
        <v>29811.83</v>
      </c>
      <c r="N17" s="17">
        <f>+'ANUAL '!N17-'ENERO-MARZO'!N17</f>
        <v>29811.83</v>
      </c>
      <c r="O17" s="17">
        <f>+'ANUAL '!O17-'ENERO-MARZO'!O17</f>
        <v>0</v>
      </c>
    </row>
    <row r="18" spans="1:15" ht="15">
      <c r="A18" s="11"/>
      <c r="B18" s="35" t="s">
        <v>22</v>
      </c>
      <c r="C18" s="31"/>
      <c r="D18" s="31"/>
      <c r="E18" s="32"/>
      <c r="F18" s="12" t="s">
        <v>23</v>
      </c>
      <c r="G18" s="17">
        <f>+'ANUAL '!G18-'ENERO-MARZO'!G18</f>
        <v>0</v>
      </c>
      <c r="H18" s="17">
        <f>+'ANUAL '!H18-'ENERO-MARZO'!H18</f>
        <v>0</v>
      </c>
      <c r="I18" s="17">
        <f>+'ANUAL '!I18-'ENERO-MARZO'!I18</f>
        <v>0</v>
      </c>
      <c r="J18" s="17">
        <f>+'ANUAL '!J18-'ENERO-MARZO'!J18</f>
        <v>0</v>
      </c>
      <c r="K18" s="17">
        <f>+'ANUAL '!K18-'ENERO-MARZO'!K18</f>
        <v>0</v>
      </c>
      <c r="L18" s="17">
        <f>+'ANUAL '!L18-'ENERO-MARZO'!L18</f>
        <v>0</v>
      </c>
      <c r="M18" s="17">
        <f>+'ANUAL '!M18-'ENERO-MARZO'!M18</f>
        <v>0</v>
      </c>
      <c r="N18" s="17">
        <f>+'ANUAL '!N18-'ENERO-MARZO'!N18</f>
        <v>0</v>
      </c>
      <c r="O18" s="17">
        <f>+'ANUAL '!O18-'ENERO-MARZO'!O18</f>
        <v>0</v>
      </c>
    </row>
    <row r="19" spans="1:15" ht="12.75">
      <c r="A19" s="15"/>
      <c r="B19" s="36" t="s">
        <v>24</v>
      </c>
      <c r="C19" s="31"/>
      <c r="D19" s="31"/>
      <c r="E19" s="32"/>
      <c r="F19" s="16" t="s">
        <v>25</v>
      </c>
      <c r="G19" s="17">
        <f>+'ANUAL '!G19-'ENERO-MARZO'!G19</f>
        <v>323301</v>
      </c>
      <c r="H19" s="17">
        <f>+'ANUAL '!H19-'ENERO-MARZO'!H19</f>
        <v>0</v>
      </c>
      <c r="I19" s="17">
        <f>+'ANUAL '!I19-'ENERO-MARZO'!I19</f>
        <v>0</v>
      </c>
      <c r="J19" s="17">
        <f>+'ANUAL '!J19-'ENERO-MARZO'!J19</f>
        <v>323301</v>
      </c>
      <c r="K19" s="17">
        <f>+'ANUAL '!K19-'ENERO-MARZO'!K19</f>
        <v>0</v>
      </c>
      <c r="L19" s="17">
        <f>+'ANUAL '!L19-'ENERO-MARZO'!L19</f>
        <v>237914.15999999997</v>
      </c>
      <c r="M19" s="17">
        <f>+'ANUAL '!M19-'ENERO-MARZO'!M19</f>
        <v>237914.15999999997</v>
      </c>
      <c r="N19" s="17">
        <f>+'ANUAL '!N19-'ENERO-MARZO'!N19</f>
        <v>237914.15999999997</v>
      </c>
      <c r="O19" s="17">
        <f>+'ANUAL '!O19-'ENERO-MARZO'!O19</f>
        <v>0</v>
      </c>
    </row>
    <row r="20" spans="1:15" ht="15">
      <c r="A20" s="11"/>
      <c r="B20" s="35" t="s">
        <v>26</v>
      </c>
      <c r="C20" s="31"/>
      <c r="D20" s="31"/>
      <c r="E20" s="32"/>
      <c r="F20" s="12" t="s">
        <v>27</v>
      </c>
      <c r="G20" s="17">
        <f>+'ANUAL '!G20-'ENERO-MARZO'!G20</f>
        <v>408</v>
      </c>
      <c r="H20" s="17">
        <f>+'ANUAL '!H20-'ENERO-MARZO'!H20</f>
        <v>0</v>
      </c>
      <c r="I20" s="17">
        <f>+'ANUAL '!I20-'ENERO-MARZO'!I20</f>
        <v>0</v>
      </c>
      <c r="J20" s="17">
        <f>+'ANUAL '!J20-'ENERO-MARZO'!J20</f>
        <v>408</v>
      </c>
      <c r="K20" s="17">
        <f>+'ANUAL '!K20-'ENERO-MARZO'!K20</f>
        <v>0</v>
      </c>
      <c r="L20" s="17">
        <f>+'ANUAL '!L20-'ENERO-MARZO'!L20</f>
        <v>0</v>
      </c>
      <c r="M20" s="17">
        <f>+'ANUAL '!M20-'ENERO-MARZO'!M20</f>
        <v>0</v>
      </c>
      <c r="N20" s="17">
        <f>+'ANUAL '!N20-'ENERO-MARZO'!N20</f>
        <v>0</v>
      </c>
      <c r="O20" s="17">
        <f>+'ANUAL '!O20-'ENERO-MARZO'!O20</f>
        <v>0</v>
      </c>
    </row>
    <row r="21" spans="1:15" ht="12.75">
      <c r="A21" s="15"/>
      <c r="B21" s="36" t="s">
        <v>28</v>
      </c>
      <c r="C21" s="31"/>
      <c r="D21" s="31"/>
      <c r="E21" s="32"/>
      <c r="F21" s="16" t="s">
        <v>29</v>
      </c>
      <c r="G21" s="17">
        <f>+'ANUAL '!G21-'ENERO-MARZO'!G21</f>
        <v>0</v>
      </c>
      <c r="H21" s="17">
        <f>+'ANUAL '!H21-'ENERO-MARZO'!H21</f>
        <v>0</v>
      </c>
      <c r="I21" s="17">
        <f>+'ANUAL '!I21-'ENERO-MARZO'!I21</f>
        <v>0</v>
      </c>
      <c r="J21" s="17">
        <f>+'ANUAL '!J21-'ENERO-MARZO'!J21</f>
        <v>0</v>
      </c>
      <c r="K21" s="17">
        <f>+'ANUAL '!K21-'ENERO-MARZO'!K21</f>
        <v>0</v>
      </c>
      <c r="L21" s="17">
        <f>+'ANUAL '!L21-'ENERO-MARZO'!L21</f>
        <v>0</v>
      </c>
      <c r="M21" s="17">
        <f>+'ANUAL '!M21-'ENERO-MARZO'!M21</f>
        <v>0</v>
      </c>
      <c r="N21" s="17">
        <f>+'ANUAL '!N21-'ENERO-MARZO'!N21</f>
        <v>0</v>
      </c>
      <c r="O21" s="17">
        <f>+'ANUAL '!O21-'ENERO-MARZO'!O21</f>
        <v>0</v>
      </c>
    </row>
    <row r="22" spans="1:15" ht="15">
      <c r="A22" s="11"/>
      <c r="B22" s="35" t="s">
        <v>30</v>
      </c>
      <c r="C22" s="31"/>
      <c r="D22" s="31"/>
      <c r="E22" s="32"/>
      <c r="F22" s="12" t="s">
        <v>31</v>
      </c>
      <c r="G22" s="17">
        <f>+'ANUAL '!G22-'ENERO-MARZO'!G22</f>
        <v>0</v>
      </c>
      <c r="H22" s="17">
        <f>+'ANUAL '!H22-'ENERO-MARZO'!H22</f>
        <v>0</v>
      </c>
      <c r="I22" s="17">
        <f>+'ANUAL '!I22-'ENERO-MARZO'!I22</f>
        <v>0</v>
      </c>
      <c r="J22" s="17">
        <f>+'ANUAL '!J22-'ENERO-MARZO'!J22</f>
        <v>0</v>
      </c>
      <c r="K22" s="17">
        <f>+'ANUAL '!K22-'ENERO-MARZO'!K22</f>
        <v>0</v>
      </c>
      <c r="L22" s="17">
        <f>+'ANUAL '!L22-'ENERO-MARZO'!L22</f>
        <v>0</v>
      </c>
      <c r="M22" s="17">
        <f>+'ANUAL '!M22-'ENERO-MARZO'!M22</f>
        <v>0</v>
      </c>
      <c r="N22" s="17">
        <f>+'ANUAL '!N22-'ENERO-MARZO'!N22</f>
        <v>0</v>
      </c>
      <c r="O22" s="17">
        <f>+'ANUAL '!O22-'ENERO-MARZO'!O22</f>
        <v>0</v>
      </c>
    </row>
    <row r="23" spans="1:15" ht="12.75">
      <c r="A23" s="15"/>
      <c r="B23" s="36" t="s">
        <v>32</v>
      </c>
      <c r="C23" s="31"/>
      <c r="D23" s="31"/>
      <c r="E23" s="32"/>
      <c r="F23" s="16" t="s">
        <v>33</v>
      </c>
      <c r="G23" s="17">
        <f>+'ANUAL '!G23-'ENERO-MARZO'!G23</f>
        <v>14947</v>
      </c>
      <c r="H23" s="17">
        <f>+'ANUAL '!H23-'ENERO-MARZO'!H23</f>
        <v>0</v>
      </c>
      <c r="I23" s="17">
        <f>+'ANUAL '!I23-'ENERO-MARZO'!I23</f>
        <v>0</v>
      </c>
      <c r="J23" s="17">
        <f>+'ANUAL '!J23-'ENERO-MARZO'!J23</f>
        <v>14947</v>
      </c>
      <c r="K23" s="17">
        <f>+'ANUAL '!K23-'ENERO-MARZO'!K23</f>
        <v>0</v>
      </c>
      <c r="L23" s="17">
        <f>+'ANUAL '!L23-'ENERO-MARZO'!L23</f>
        <v>8140.47</v>
      </c>
      <c r="M23" s="17">
        <f>+'ANUAL '!M23-'ENERO-MARZO'!M23</f>
        <v>8140.47</v>
      </c>
      <c r="N23" s="17">
        <f>+'ANUAL '!N23-'ENERO-MARZO'!N23</f>
        <v>8140.47</v>
      </c>
      <c r="O23" s="17">
        <f>+'ANUAL '!O23-'ENERO-MARZO'!O23</f>
        <v>0</v>
      </c>
    </row>
    <row r="24" spans="1:15" ht="12.75">
      <c r="A24" s="11"/>
      <c r="B24" s="35" t="s">
        <v>34</v>
      </c>
      <c r="C24" s="31"/>
      <c r="D24" s="31"/>
      <c r="E24" s="32"/>
      <c r="F24" s="12" t="s">
        <v>35</v>
      </c>
      <c r="G24" s="17">
        <f>+'ANUAL '!G24-'ENERO-MARZO'!G24</f>
        <v>45000</v>
      </c>
      <c r="H24" s="17">
        <f>+'ANUAL '!H24-'ENERO-MARZO'!H24</f>
        <v>0</v>
      </c>
      <c r="I24" s="17">
        <f>+'ANUAL '!I24-'ENERO-MARZO'!I24</f>
        <v>0</v>
      </c>
      <c r="J24" s="17">
        <f>+'ANUAL '!J24-'ENERO-MARZO'!J24</f>
        <v>45000</v>
      </c>
      <c r="K24" s="17">
        <f>+'ANUAL '!K24-'ENERO-MARZO'!K24</f>
        <v>0</v>
      </c>
      <c r="L24" s="17">
        <f>+'ANUAL '!L24-'ENERO-MARZO'!L24</f>
        <v>0</v>
      </c>
      <c r="M24" s="17">
        <f>+'ANUAL '!M24-'ENERO-MARZO'!M24</f>
        <v>0</v>
      </c>
      <c r="N24" s="17">
        <f>+'ANUAL '!N24-'ENERO-MARZO'!N24</f>
        <v>0</v>
      </c>
      <c r="O24" s="17">
        <f>+'ANUAL '!O24-'ENERO-MARZO'!O24</f>
        <v>0</v>
      </c>
    </row>
    <row r="25" spans="1:15" ht="12.75">
      <c r="A25" s="15"/>
      <c r="B25" s="36" t="s">
        <v>36</v>
      </c>
      <c r="C25" s="31"/>
      <c r="D25" s="31"/>
      <c r="E25" s="32"/>
      <c r="F25" s="16" t="s">
        <v>37</v>
      </c>
      <c r="G25" s="17">
        <f>+'ANUAL '!G25-'ENERO-MARZO'!G25</f>
        <v>12600</v>
      </c>
      <c r="H25" s="17">
        <f>+'ANUAL '!H25-'ENERO-MARZO'!H25</f>
        <v>0</v>
      </c>
      <c r="I25" s="17">
        <f>+'ANUAL '!I25-'ENERO-MARZO'!I25</f>
        <v>0</v>
      </c>
      <c r="J25" s="17">
        <f>+'ANUAL '!J25-'ENERO-MARZO'!J25</f>
        <v>12600</v>
      </c>
      <c r="K25" s="17">
        <f>+'ANUAL '!K25-'ENERO-MARZO'!K25</f>
        <v>0</v>
      </c>
      <c r="L25" s="17">
        <f>+'ANUAL '!L25-'ENERO-MARZO'!L25</f>
        <v>6300</v>
      </c>
      <c r="M25" s="17">
        <f>+'ANUAL '!M25-'ENERO-MARZO'!M25</f>
        <v>6300</v>
      </c>
      <c r="N25" s="17">
        <f>+'ANUAL '!N25-'ENERO-MARZO'!N25</f>
        <v>6300</v>
      </c>
      <c r="O25" s="17">
        <f>+'ANUAL '!O25-'ENERO-MARZO'!O25</f>
        <v>0</v>
      </c>
    </row>
    <row r="26" spans="1:15" ht="12.75">
      <c r="A26" s="11"/>
      <c r="B26" s="35" t="s">
        <v>38</v>
      </c>
      <c r="C26" s="31"/>
      <c r="D26" s="31"/>
      <c r="E26" s="32"/>
      <c r="F26" s="12" t="s">
        <v>39</v>
      </c>
      <c r="G26" s="17">
        <f>+'ANUAL '!G26-'ENERO-MARZO'!G26</f>
        <v>20300</v>
      </c>
      <c r="H26" s="17">
        <f>+'ANUAL '!H26-'ENERO-MARZO'!H26</f>
        <v>0</v>
      </c>
      <c r="I26" s="17">
        <f>+'ANUAL '!I26-'ENERO-MARZO'!I26</f>
        <v>0</v>
      </c>
      <c r="J26" s="17">
        <f>+'ANUAL '!J26-'ENERO-MARZO'!J26</f>
        <v>20300</v>
      </c>
      <c r="K26" s="17">
        <f>+'ANUAL '!K26-'ENERO-MARZO'!K26</f>
        <v>0</v>
      </c>
      <c r="L26" s="17">
        <f>+'ANUAL '!L26-'ENERO-MARZO'!L26</f>
        <v>12884.720000000001</v>
      </c>
      <c r="M26" s="17">
        <f>+'ANUAL '!M26-'ENERO-MARZO'!M26</f>
        <v>12884.720000000001</v>
      </c>
      <c r="N26" s="17">
        <f>+'ANUAL '!N26-'ENERO-MARZO'!N26</f>
        <v>12884.720000000001</v>
      </c>
      <c r="O26" s="17">
        <f>+'ANUAL '!O26-'ENERO-MARZO'!O26</f>
        <v>0</v>
      </c>
    </row>
    <row r="27" spans="1:15" ht="12.75">
      <c r="A27" s="15"/>
      <c r="B27" s="36" t="s">
        <v>40</v>
      </c>
      <c r="C27" s="31"/>
      <c r="D27" s="31"/>
      <c r="E27" s="32"/>
      <c r="F27" s="16" t="s">
        <v>41</v>
      </c>
      <c r="G27" s="17">
        <f>+'ANUAL '!G27-'ENERO-MARZO'!G27</f>
        <v>40548</v>
      </c>
      <c r="H27" s="17">
        <f>+'ANUAL '!H27-'ENERO-MARZO'!H27</f>
        <v>0</v>
      </c>
      <c r="I27" s="17">
        <f>+'ANUAL '!I27-'ENERO-MARZO'!I27</f>
        <v>0</v>
      </c>
      <c r="J27" s="17">
        <f>+'ANUAL '!J27-'ENERO-MARZO'!J27</f>
        <v>40548</v>
      </c>
      <c r="K27" s="17">
        <f>+'ANUAL '!K27-'ENERO-MARZO'!K27</f>
        <v>0</v>
      </c>
      <c r="L27" s="17">
        <f>+'ANUAL '!L27-'ENERO-MARZO'!L27</f>
        <v>25663.859999999997</v>
      </c>
      <c r="M27" s="17">
        <f>+'ANUAL '!M27-'ENERO-MARZO'!M27</f>
        <v>25663.859999999997</v>
      </c>
      <c r="N27" s="17">
        <f>+'ANUAL '!N27-'ENERO-MARZO'!N27</f>
        <v>25663.859999999997</v>
      </c>
      <c r="O27" s="17">
        <f>+'ANUAL '!O27-'ENERO-MARZO'!O27</f>
        <v>0</v>
      </c>
    </row>
    <row r="28" spans="1:15" ht="12.75">
      <c r="A28" s="38" t="s">
        <v>43</v>
      </c>
      <c r="B28" s="31"/>
      <c r="C28" s="31"/>
      <c r="D28" s="31"/>
      <c r="E28" s="31"/>
      <c r="F28" s="32"/>
      <c r="G28" s="10">
        <f>SUM(G29:G35)</f>
        <v>196404</v>
      </c>
      <c r="H28" s="10">
        <f aca="true" t="shared" si="3" ref="H28:O28">SUM(H29:H35)</f>
        <v>76555.65</v>
      </c>
      <c r="I28" s="10">
        <f t="shared" si="3"/>
        <v>146189.59</v>
      </c>
      <c r="J28" s="10">
        <f t="shared" si="3"/>
        <v>126770.06</v>
      </c>
      <c r="K28" s="10">
        <f t="shared" si="3"/>
        <v>113366.06</v>
      </c>
      <c r="L28" s="10">
        <f t="shared" si="3"/>
        <v>123362.75</v>
      </c>
      <c r="M28" s="10">
        <f t="shared" si="3"/>
        <v>123362.75</v>
      </c>
      <c r="N28" s="10">
        <f t="shared" si="3"/>
        <v>144449.68</v>
      </c>
      <c r="O28" s="10">
        <f t="shared" si="3"/>
        <v>0</v>
      </c>
    </row>
    <row r="29" spans="1:15" ht="12.75">
      <c r="A29" s="11"/>
      <c r="B29" s="35" t="s">
        <v>44</v>
      </c>
      <c r="C29" s="31"/>
      <c r="D29" s="31"/>
      <c r="E29" s="32"/>
      <c r="F29" s="12" t="s">
        <v>45</v>
      </c>
      <c r="G29" s="13">
        <f>+'ANUAL '!G29-'ENERO-MARZO'!G29</f>
        <v>75000</v>
      </c>
      <c r="H29" s="13">
        <f>+'ANUAL '!H29-'ENERO-MARZO'!H29</f>
        <v>0</v>
      </c>
      <c r="I29" s="13">
        <f>+'ANUAL '!I29-'ENERO-MARZO'!I29</f>
        <v>75000</v>
      </c>
      <c r="J29" s="13">
        <f>+'ANUAL '!J29-'ENERO-MARZO'!J29</f>
        <v>0</v>
      </c>
      <c r="K29" s="13">
        <f>+'ANUAL '!K29-'ENERO-MARZO'!K29</f>
        <v>0</v>
      </c>
      <c r="L29" s="13">
        <f>+'ANUAL '!L29-'ENERO-MARZO'!L29</f>
        <v>0</v>
      </c>
      <c r="M29" s="13">
        <f>+'ANUAL '!M29-'ENERO-MARZO'!M29</f>
        <v>0</v>
      </c>
      <c r="N29" s="13">
        <f>+'ANUAL '!N29-'ENERO-MARZO'!N29</f>
        <v>0</v>
      </c>
      <c r="O29" s="13">
        <f>+'ANUAL '!O29-'ENERO-MARZO'!O29</f>
        <v>0</v>
      </c>
    </row>
    <row r="30" spans="1:15" ht="12.75">
      <c r="A30" s="15"/>
      <c r="B30" s="36" t="s">
        <v>46</v>
      </c>
      <c r="C30" s="31"/>
      <c r="D30" s="31"/>
      <c r="E30" s="32"/>
      <c r="F30" s="16" t="s">
        <v>47</v>
      </c>
      <c r="G30" s="13">
        <f>+'ANUAL '!G30-'ENERO-MARZO'!G30</f>
        <v>72000</v>
      </c>
      <c r="H30" s="13">
        <f>+'ANUAL '!H30-'ENERO-MARZO'!H30</f>
        <v>0</v>
      </c>
      <c r="I30" s="13">
        <f>+'ANUAL '!I30-'ENERO-MARZO'!I30</f>
        <v>31291.12</v>
      </c>
      <c r="J30" s="13">
        <f>+'ANUAL '!J30-'ENERO-MARZO'!J30</f>
        <v>40708.88</v>
      </c>
      <c r="K30" s="13">
        <f>+'ANUAL '!K30-'ENERO-MARZO'!K30</f>
        <v>40708.880000000005</v>
      </c>
      <c r="L30" s="13">
        <f>+'ANUAL '!L30-'ENERO-MARZO'!L30</f>
        <v>40708.880000000005</v>
      </c>
      <c r="M30" s="13">
        <f>+'ANUAL '!M30-'ENERO-MARZO'!M30</f>
        <v>40708.880000000005</v>
      </c>
      <c r="N30" s="13">
        <f>+'ANUAL '!N30-'ENERO-MARZO'!N30</f>
        <v>40708.880000000005</v>
      </c>
      <c r="O30" s="13">
        <f>+'ANUAL '!O30-'ENERO-MARZO'!O30</f>
        <v>0</v>
      </c>
    </row>
    <row r="31" spans="1:15" ht="12.75">
      <c r="A31" s="11"/>
      <c r="B31" s="35" t="s">
        <v>48</v>
      </c>
      <c r="C31" s="31"/>
      <c r="D31" s="31"/>
      <c r="E31" s="32"/>
      <c r="F31" s="12" t="s">
        <v>49</v>
      </c>
      <c r="G31" s="13">
        <f>+'ANUAL '!G31-'ENERO-MARZO'!G31</f>
        <v>12000</v>
      </c>
      <c r="H31" s="13">
        <f>+'ANUAL '!H31-'ENERO-MARZO'!H31</f>
        <v>0</v>
      </c>
      <c r="I31" s="13">
        <f>+'ANUAL '!I31-'ENERO-MARZO'!I31</f>
        <v>12000</v>
      </c>
      <c r="J31" s="13">
        <f>+'ANUAL '!J31-'ENERO-MARZO'!J31</f>
        <v>0</v>
      </c>
      <c r="K31" s="13">
        <f>+'ANUAL '!K31-'ENERO-MARZO'!K31</f>
        <v>0</v>
      </c>
      <c r="L31" s="13">
        <f>+'ANUAL '!L31-'ENERO-MARZO'!L31</f>
        <v>0</v>
      </c>
      <c r="M31" s="13">
        <f>+'ANUAL '!M31-'ENERO-MARZO'!M31</f>
        <v>0</v>
      </c>
      <c r="N31" s="13">
        <f>+'ANUAL '!N31-'ENERO-MARZO'!N31</f>
        <v>0</v>
      </c>
      <c r="O31" s="13">
        <f>+'ANUAL '!O31-'ENERO-MARZO'!O31</f>
        <v>0</v>
      </c>
    </row>
    <row r="32" spans="1:15" ht="12.75">
      <c r="A32" s="15"/>
      <c r="B32" s="36" t="s">
        <v>50</v>
      </c>
      <c r="C32" s="31"/>
      <c r="D32" s="31"/>
      <c r="E32" s="32"/>
      <c r="F32" s="16" t="s">
        <v>51</v>
      </c>
      <c r="G32" s="13">
        <f>+'ANUAL '!G32-'ENERO-MARZO'!G32</f>
        <v>24000</v>
      </c>
      <c r="H32" s="13">
        <f>+'ANUAL '!H32-'ENERO-MARZO'!H32</f>
        <v>0</v>
      </c>
      <c r="I32" s="13">
        <f>+'ANUAL '!I32-'ENERO-MARZO'!I32</f>
        <v>7201.469999999999</v>
      </c>
      <c r="J32" s="13">
        <f>+'ANUAL '!J32-'ENERO-MARZO'!J32</f>
        <v>16798.53</v>
      </c>
      <c r="K32" s="13">
        <f>+'ANUAL '!K32-'ENERO-MARZO'!K32</f>
        <v>16798.53</v>
      </c>
      <c r="L32" s="13">
        <f>+'ANUAL '!L32-'ENERO-MARZO'!L32</f>
        <v>16798.53</v>
      </c>
      <c r="M32" s="13">
        <f>+'ANUAL '!M32-'ENERO-MARZO'!M32</f>
        <v>16798.53</v>
      </c>
      <c r="N32" s="13">
        <f>+'ANUAL '!N32-'ENERO-MARZO'!N32</f>
        <v>16798.53</v>
      </c>
      <c r="O32" s="13">
        <f>+'ANUAL '!O32-'ENERO-MARZO'!O32</f>
        <v>0</v>
      </c>
    </row>
    <row r="33" spans="1:15" ht="15">
      <c r="A33" s="11"/>
      <c r="B33" s="35" t="s">
        <v>52</v>
      </c>
      <c r="C33" s="31"/>
      <c r="D33" s="31"/>
      <c r="E33" s="32"/>
      <c r="F33" s="12" t="s">
        <v>53</v>
      </c>
      <c r="G33" s="13">
        <f>+'ANUAL '!G33-'ENERO-MARZO'!G33</f>
        <v>3327</v>
      </c>
      <c r="H33" s="13">
        <f>+'ANUAL '!H33-'ENERO-MARZO'!H33</f>
        <v>0</v>
      </c>
      <c r="I33" s="13">
        <f>+'ANUAL '!I33-'ENERO-MARZO'!I33</f>
        <v>0</v>
      </c>
      <c r="J33" s="13">
        <f>+'ANUAL '!J33-'ENERO-MARZO'!J33</f>
        <v>3327</v>
      </c>
      <c r="K33" s="13">
        <f>+'ANUAL '!K33-'ENERO-MARZO'!K33</f>
        <v>0</v>
      </c>
      <c r="L33" s="13">
        <f>+'ANUAL '!L33-'ENERO-MARZO'!L33</f>
        <v>2480.3900000000003</v>
      </c>
      <c r="M33" s="13">
        <f>+'ANUAL '!M33-'ENERO-MARZO'!M33</f>
        <v>2480.3900000000003</v>
      </c>
      <c r="N33" s="13">
        <f>+'ANUAL '!N33-'ENERO-MARZO'!N33</f>
        <v>2395.5199999999995</v>
      </c>
      <c r="O33" s="13">
        <f>+'ANUAL '!O33-'ENERO-MARZO'!O33</f>
        <v>0</v>
      </c>
    </row>
    <row r="34" spans="1:15" ht="12.75">
      <c r="A34" s="15"/>
      <c r="B34" s="36" t="s">
        <v>54</v>
      </c>
      <c r="C34" s="31"/>
      <c r="D34" s="31"/>
      <c r="E34" s="32"/>
      <c r="F34" s="16" t="s">
        <v>55</v>
      </c>
      <c r="G34" s="13">
        <f>+'ANUAL '!G34-'ENERO-MARZO'!G34</f>
        <v>10077</v>
      </c>
      <c r="H34" s="13">
        <f>+'ANUAL '!H34-'ENERO-MARZO'!H34</f>
        <v>0</v>
      </c>
      <c r="I34" s="13">
        <f>+'ANUAL '!I34-'ENERO-MARZO'!I34</f>
        <v>0</v>
      </c>
      <c r="J34" s="13">
        <f>+'ANUAL '!J34-'ENERO-MARZO'!J34</f>
        <v>10077</v>
      </c>
      <c r="K34" s="13">
        <f>+'ANUAL '!K34-'ENERO-MARZO'!K34</f>
        <v>0</v>
      </c>
      <c r="L34" s="13">
        <f>+'ANUAL '!L34-'ENERO-MARZO'!L34</f>
        <v>7516.300000000001</v>
      </c>
      <c r="M34" s="13">
        <f>+'ANUAL '!M34-'ENERO-MARZO'!M34</f>
        <v>7516.300000000001</v>
      </c>
      <c r="N34" s="13">
        <f>+'ANUAL '!N34-'ENERO-MARZO'!N34</f>
        <v>7259.1</v>
      </c>
      <c r="O34" s="13">
        <f>+'ANUAL '!O34-'ENERO-MARZO'!O34</f>
        <v>0</v>
      </c>
    </row>
    <row r="35" spans="1:15" ht="12.75">
      <c r="A35" s="11"/>
      <c r="B35" s="35" t="s">
        <v>44</v>
      </c>
      <c r="C35" s="31"/>
      <c r="D35" s="31"/>
      <c r="E35" s="32"/>
      <c r="F35" s="12" t="s">
        <v>45</v>
      </c>
      <c r="G35" s="13">
        <f>+'ANUAL '!G35-'ENERO-MARZO'!G35</f>
        <v>0</v>
      </c>
      <c r="H35" s="13">
        <f>+'ANUAL '!H35-'ENERO-MARZO'!H35</f>
        <v>76555.65</v>
      </c>
      <c r="I35" s="13">
        <f>+'ANUAL '!I35-'ENERO-MARZO'!I35</f>
        <v>20697</v>
      </c>
      <c r="J35" s="13">
        <f>+'ANUAL '!J35-'ENERO-MARZO'!J35</f>
        <v>55858.649999999994</v>
      </c>
      <c r="K35" s="13">
        <f>+'ANUAL '!K35-'ENERO-MARZO'!K35</f>
        <v>55858.649999999994</v>
      </c>
      <c r="L35" s="13">
        <f>+'ANUAL '!L35-'ENERO-MARZO'!L35</f>
        <v>55858.649999999994</v>
      </c>
      <c r="M35" s="13">
        <f>+'ANUAL '!M35-'ENERO-MARZO'!M35</f>
        <v>55858.649999999994</v>
      </c>
      <c r="N35" s="13">
        <f>+'ANUAL '!N35-'ENERO-MARZO'!N35</f>
        <v>77287.65</v>
      </c>
      <c r="O35" s="13">
        <f>+'ANUAL '!O35-'ENERO-MARZO'!O35</f>
        <v>0</v>
      </c>
    </row>
    <row r="36" spans="1:15" ht="12.75">
      <c r="A36" s="38" t="s">
        <v>56</v>
      </c>
      <c r="B36" s="31"/>
      <c r="C36" s="31"/>
      <c r="D36" s="31"/>
      <c r="E36" s="31"/>
      <c r="F36" s="32"/>
      <c r="G36" s="10">
        <f>SUM(G37:G38)</f>
        <v>59079</v>
      </c>
      <c r="H36" s="10">
        <v>0</v>
      </c>
      <c r="I36" s="10">
        <v>27.15</v>
      </c>
      <c r="J36" s="10">
        <v>118130.85</v>
      </c>
      <c r="K36" s="10">
        <v>166292</v>
      </c>
      <c r="L36" s="10">
        <v>46000</v>
      </c>
      <c r="M36" s="10">
        <v>46000</v>
      </c>
      <c r="N36" s="10">
        <v>46000</v>
      </c>
      <c r="O36" s="10">
        <v>0</v>
      </c>
    </row>
    <row r="37" spans="1:15" ht="12.75">
      <c r="A37" s="15"/>
      <c r="B37" s="36" t="s">
        <v>57</v>
      </c>
      <c r="C37" s="31"/>
      <c r="D37" s="31"/>
      <c r="E37" s="32"/>
      <c r="F37" s="16" t="s">
        <v>58</v>
      </c>
      <c r="G37" s="17">
        <f>+'ANUAL '!G37-'ENERO-MARZO'!G37</f>
        <v>30000</v>
      </c>
      <c r="H37" s="17">
        <f>+'ANUAL '!H37-'ENERO-MARZO'!H37</f>
        <v>0</v>
      </c>
      <c r="I37" s="17">
        <f>+'ANUAL '!I37-'ENERO-MARZO'!I37</f>
        <v>27.15</v>
      </c>
      <c r="J37" s="17">
        <f>+'ANUAL '!J37-'ENERO-MARZO'!J37</f>
        <v>29972.85</v>
      </c>
      <c r="K37" s="17">
        <f>+'ANUAL '!K37-'ENERO-MARZO'!K37</f>
        <v>22500</v>
      </c>
      <c r="L37" s="17">
        <f>+'ANUAL '!L37-'ENERO-MARZO'!L37</f>
        <v>22500</v>
      </c>
      <c r="M37" s="17">
        <f>+'ANUAL '!M37-'ENERO-MARZO'!M37</f>
        <v>22500</v>
      </c>
      <c r="N37" s="17">
        <f>+'ANUAL '!N37-'ENERO-MARZO'!N37</f>
        <v>27400</v>
      </c>
      <c r="O37" s="17">
        <f>+'ANUAL '!O37-'ENERO-MARZO'!O37</f>
        <v>0</v>
      </c>
    </row>
    <row r="38" spans="1:15" ht="12.75">
      <c r="A38" s="11"/>
      <c r="B38" s="35" t="s">
        <v>59</v>
      </c>
      <c r="C38" s="31"/>
      <c r="D38" s="31"/>
      <c r="E38" s="32"/>
      <c r="F38" s="12" t="s">
        <v>60</v>
      </c>
      <c r="G38" s="17">
        <f>+'ANUAL '!G38-'ENERO-MARZO'!G38</f>
        <v>29079</v>
      </c>
      <c r="H38" s="17">
        <f>+'ANUAL '!H38-'ENERO-MARZO'!H38</f>
        <v>0</v>
      </c>
      <c r="I38" s="17">
        <f>+'ANUAL '!I38-'ENERO-MARZO'!I38</f>
        <v>0</v>
      </c>
      <c r="J38" s="17">
        <f>+'ANUAL '!J38-'ENERO-MARZO'!J38</f>
        <v>29079</v>
      </c>
      <c r="K38" s="17">
        <f>+'ANUAL '!K38-'ENERO-MARZO'!K38</f>
        <v>0</v>
      </c>
      <c r="L38" s="17">
        <f>+'ANUAL '!L38-'ENERO-MARZO'!L38</f>
        <v>0</v>
      </c>
      <c r="M38" s="17">
        <f>+'ANUAL '!M38-'ENERO-MARZO'!M38</f>
        <v>0</v>
      </c>
      <c r="N38" s="17">
        <f>+'ANUAL '!N38-'ENERO-MARZO'!N38</f>
        <v>0</v>
      </c>
      <c r="O38" s="17">
        <f>+'ANUAL '!O38-'ENERO-MARZO'!O38</f>
        <v>0</v>
      </c>
    </row>
    <row r="39" spans="1:15" ht="12.75">
      <c r="A39" s="37" t="s">
        <v>61</v>
      </c>
      <c r="B39" s="31"/>
      <c r="C39" s="31"/>
      <c r="D39" s="31"/>
      <c r="E39" s="31"/>
      <c r="F39" s="32"/>
      <c r="G39" s="9">
        <f>SUM(G40+G51+G56)</f>
        <v>266263</v>
      </c>
      <c r="H39" s="9">
        <f aca="true" t="shared" si="4" ref="H39:O39">SUM(H40+H51+H56)</f>
        <v>0</v>
      </c>
      <c r="I39" s="9">
        <f t="shared" si="4"/>
        <v>26317.059999999998</v>
      </c>
      <c r="J39" s="9">
        <f t="shared" si="4"/>
        <v>239945.94</v>
      </c>
      <c r="K39" s="9">
        <f t="shared" si="4"/>
        <v>254.43000000000256</v>
      </c>
      <c r="L39" s="9">
        <f t="shared" si="4"/>
        <v>194182.55000000002</v>
      </c>
      <c r="M39" s="9">
        <f t="shared" si="4"/>
        <v>194182.55000000002</v>
      </c>
      <c r="N39" s="9">
        <f t="shared" si="4"/>
        <v>194009.78</v>
      </c>
      <c r="O39" s="9">
        <f t="shared" si="4"/>
        <v>0</v>
      </c>
    </row>
    <row r="40" spans="1:15" ht="12.75">
      <c r="A40" s="38" t="s">
        <v>17</v>
      </c>
      <c r="B40" s="31"/>
      <c r="C40" s="31"/>
      <c r="D40" s="31"/>
      <c r="E40" s="31"/>
      <c r="F40" s="32"/>
      <c r="G40" s="10">
        <f>SUM(G41:G50)</f>
        <v>231510</v>
      </c>
      <c r="H40" s="10">
        <f aca="true" t="shared" si="5" ref="H40:O40">SUM(H41:H50)</f>
        <v>0</v>
      </c>
      <c r="I40" s="10">
        <f t="shared" si="5"/>
        <v>0</v>
      </c>
      <c r="J40" s="10">
        <f t="shared" si="5"/>
        <v>231510</v>
      </c>
      <c r="K40" s="10">
        <f t="shared" si="5"/>
        <v>-3583.5099999999975</v>
      </c>
      <c r="L40" s="10">
        <f t="shared" si="5"/>
        <v>185039.13</v>
      </c>
      <c r="M40" s="10">
        <f t="shared" si="5"/>
        <v>185039.13</v>
      </c>
      <c r="N40" s="10">
        <f t="shared" si="5"/>
        <v>185039.13</v>
      </c>
      <c r="O40" s="10">
        <f t="shared" si="5"/>
        <v>0</v>
      </c>
    </row>
    <row r="41" spans="1:15" ht="12.75">
      <c r="A41" s="15"/>
      <c r="B41" s="36" t="s">
        <v>62</v>
      </c>
      <c r="C41" s="31"/>
      <c r="D41" s="31"/>
      <c r="E41" s="32"/>
      <c r="F41" s="16" t="s">
        <v>19</v>
      </c>
      <c r="G41" s="17">
        <f>+'ANUAL '!G41-'ENERO-MARZO'!G41</f>
        <v>6368</v>
      </c>
      <c r="H41" s="17">
        <f>+'ANUAL '!H41-'ENERO-MARZO'!H41</f>
        <v>0</v>
      </c>
      <c r="I41" s="17">
        <f>+'ANUAL '!I41-'ENERO-MARZO'!I41</f>
        <v>0</v>
      </c>
      <c r="J41" s="17">
        <f>+'ANUAL '!J41-'ENERO-MARZO'!J41</f>
        <v>6368</v>
      </c>
      <c r="K41" s="17">
        <f>+'ANUAL '!K41-'ENERO-MARZO'!K41</f>
        <v>0</v>
      </c>
      <c r="L41" s="17">
        <f>+'ANUAL '!L41-'ENERO-MARZO'!L41</f>
        <v>500</v>
      </c>
      <c r="M41" s="17">
        <f>+'ANUAL '!M41-'ENERO-MARZO'!M41</f>
        <v>500</v>
      </c>
      <c r="N41" s="17">
        <f>+'ANUAL '!N41-'ENERO-MARZO'!N41</f>
        <v>500</v>
      </c>
      <c r="O41" s="17">
        <f>+'ANUAL '!O41-'ENERO-MARZO'!O41</f>
        <v>0</v>
      </c>
    </row>
    <row r="42" spans="1:15" ht="12.75">
      <c r="A42" s="11"/>
      <c r="B42" s="35" t="s">
        <v>63</v>
      </c>
      <c r="C42" s="31"/>
      <c r="D42" s="31"/>
      <c r="E42" s="32"/>
      <c r="F42" s="12" t="s">
        <v>41</v>
      </c>
      <c r="G42" s="17">
        <f>+'ANUAL '!G42-'ENERO-MARZO'!G42</f>
        <v>15123</v>
      </c>
      <c r="H42" s="17">
        <f>+'ANUAL '!H42-'ENERO-MARZO'!H42</f>
        <v>0</v>
      </c>
      <c r="I42" s="17">
        <f>+'ANUAL '!I42-'ENERO-MARZO'!I42</f>
        <v>0</v>
      </c>
      <c r="J42" s="17">
        <f>+'ANUAL '!J42-'ENERO-MARZO'!J42</f>
        <v>15123</v>
      </c>
      <c r="K42" s="17">
        <f>+'ANUAL '!K42-'ENERO-MARZO'!K42</f>
        <v>0</v>
      </c>
      <c r="L42" s="17">
        <f>+'ANUAL '!L42-'ENERO-MARZO'!L42</f>
        <v>16609.32</v>
      </c>
      <c r="M42" s="17">
        <f>+'ANUAL '!M42-'ENERO-MARZO'!M42</f>
        <v>16609.32</v>
      </c>
      <c r="N42" s="17">
        <f>+'ANUAL '!N42-'ENERO-MARZO'!N42</f>
        <v>16609.32</v>
      </c>
      <c r="O42" s="17">
        <f>+'ANUAL '!O42-'ENERO-MARZO'!O42</f>
        <v>0</v>
      </c>
    </row>
    <row r="43" spans="1:15" ht="12.75">
      <c r="A43" s="15"/>
      <c r="B43" s="36" t="s">
        <v>64</v>
      </c>
      <c r="C43" s="31"/>
      <c r="D43" s="31"/>
      <c r="E43" s="32"/>
      <c r="F43" s="16" t="s">
        <v>39</v>
      </c>
      <c r="G43" s="17">
        <f>+'ANUAL '!G43-'ENERO-MARZO'!G43</f>
        <v>10580</v>
      </c>
      <c r="H43" s="17">
        <f>+'ANUAL '!H43-'ENERO-MARZO'!H43</f>
        <v>0</v>
      </c>
      <c r="I43" s="17">
        <f>+'ANUAL '!I43-'ENERO-MARZO'!I43</f>
        <v>0</v>
      </c>
      <c r="J43" s="17">
        <f>+'ANUAL '!J43-'ENERO-MARZO'!J43</f>
        <v>10580</v>
      </c>
      <c r="K43" s="17">
        <f>+'ANUAL '!K43-'ENERO-MARZO'!K43</f>
        <v>0</v>
      </c>
      <c r="L43" s="17">
        <f>+'ANUAL '!L43-'ENERO-MARZO'!L43</f>
        <v>9990.4</v>
      </c>
      <c r="M43" s="17">
        <f>+'ANUAL '!M43-'ENERO-MARZO'!M43</f>
        <v>9990.4</v>
      </c>
      <c r="N43" s="17">
        <f>+'ANUAL '!N43-'ENERO-MARZO'!N43</f>
        <v>9990.4</v>
      </c>
      <c r="O43" s="17">
        <f>+'ANUAL '!O43-'ENERO-MARZO'!O43</f>
        <v>0</v>
      </c>
    </row>
    <row r="44" spans="1:15" ht="12.75">
      <c r="A44" s="11"/>
      <c r="B44" s="35" t="s">
        <v>65</v>
      </c>
      <c r="C44" s="31"/>
      <c r="D44" s="31"/>
      <c r="E44" s="32"/>
      <c r="F44" s="12" t="s">
        <v>33</v>
      </c>
      <c r="G44" s="17">
        <f>+'ANUAL '!G44-'ENERO-MARZO'!G44</f>
        <v>6549</v>
      </c>
      <c r="H44" s="17">
        <f>+'ANUAL '!H44-'ENERO-MARZO'!H44</f>
        <v>0</v>
      </c>
      <c r="I44" s="17">
        <f>+'ANUAL '!I44-'ENERO-MARZO'!I44</f>
        <v>0</v>
      </c>
      <c r="J44" s="17">
        <f>+'ANUAL '!J44-'ENERO-MARZO'!J44</f>
        <v>6549</v>
      </c>
      <c r="K44" s="17">
        <f>+'ANUAL '!K44-'ENERO-MARZO'!K44</f>
        <v>0</v>
      </c>
      <c r="L44" s="17">
        <f>+'ANUAL '!L44-'ENERO-MARZO'!L44</f>
        <v>4311.06</v>
      </c>
      <c r="M44" s="17">
        <f>+'ANUAL '!M44-'ENERO-MARZO'!M44</f>
        <v>4311.06</v>
      </c>
      <c r="N44" s="17">
        <f>+'ANUAL '!N44-'ENERO-MARZO'!N44</f>
        <v>4311.06</v>
      </c>
      <c r="O44" s="17">
        <f>+'ANUAL '!O44-'ENERO-MARZO'!O44</f>
        <v>0</v>
      </c>
    </row>
    <row r="45" spans="1:15" ht="12.75">
      <c r="A45" s="15"/>
      <c r="B45" s="36" t="s">
        <v>66</v>
      </c>
      <c r="C45" s="31"/>
      <c r="D45" s="31"/>
      <c r="E45" s="32"/>
      <c r="F45" s="16" t="s">
        <v>29</v>
      </c>
      <c r="G45" s="17">
        <f>+'ANUAL '!G45-'ENERO-MARZO'!G45</f>
        <v>0</v>
      </c>
      <c r="H45" s="17">
        <f>+'ANUAL '!H45-'ENERO-MARZO'!H45</f>
        <v>0</v>
      </c>
      <c r="I45" s="17">
        <f>+'ANUAL '!I45-'ENERO-MARZO'!I45</f>
        <v>0</v>
      </c>
      <c r="J45" s="17">
        <f>+'ANUAL '!J45-'ENERO-MARZO'!J45</f>
        <v>0</v>
      </c>
      <c r="K45" s="17">
        <f>+'ANUAL '!K45-'ENERO-MARZO'!K45</f>
        <v>0</v>
      </c>
      <c r="L45" s="17">
        <f>+'ANUAL '!L45-'ENERO-MARZO'!L45</f>
        <v>0</v>
      </c>
      <c r="M45" s="17">
        <f>+'ANUAL '!M45-'ENERO-MARZO'!M45</f>
        <v>0</v>
      </c>
      <c r="N45" s="17">
        <f>+'ANUAL '!N45-'ENERO-MARZO'!N45</f>
        <v>0</v>
      </c>
      <c r="O45" s="17">
        <f>+'ANUAL '!O45-'ENERO-MARZO'!O45</f>
        <v>0</v>
      </c>
    </row>
    <row r="46" spans="1:15" ht="12.75">
      <c r="A46" s="11"/>
      <c r="B46" s="35" t="s">
        <v>67</v>
      </c>
      <c r="C46" s="31"/>
      <c r="D46" s="31"/>
      <c r="E46" s="32"/>
      <c r="F46" s="12" t="s">
        <v>35</v>
      </c>
      <c r="G46" s="17">
        <f>+'ANUAL '!G46-'ENERO-MARZO'!G46</f>
        <v>30000</v>
      </c>
      <c r="H46" s="17">
        <f>+'ANUAL '!H46-'ENERO-MARZO'!H46</f>
        <v>0</v>
      </c>
      <c r="I46" s="17">
        <f>+'ANUAL '!I46-'ENERO-MARZO'!I46</f>
        <v>0</v>
      </c>
      <c r="J46" s="17">
        <f>+'ANUAL '!J46-'ENERO-MARZO'!J46</f>
        <v>30000</v>
      </c>
      <c r="K46" s="17">
        <f>+'ANUAL '!K46-'ENERO-MARZO'!K46</f>
        <v>0</v>
      </c>
      <c r="L46" s="17">
        <f>+'ANUAL '!L46-'ENERO-MARZO'!L46</f>
        <v>0</v>
      </c>
      <c r="M46" s="17">
        <f>+'ANUAL '!M46-'ENERO-MARZO'!M46</f>
        <v>0</v>
      </c>
      <c r="N46" s="17">
        <f>+'ANUAL '!N46-'ENERO-MARZO'!N46</f>
        <v>0</v>
      </c>
      <c r="O46" s="17">
        <f>+'ANUAL '!O46-'ENERO-MARZO'!O46</f>
        <v>0</v>
      </c>
    </row>
    <row r="47" spans="1:15" ht="12.75">
      <c r="A47" s="15"/>
      <c r="B47" s="36" t="s">
        <v>68</v>
      </c>
      <c r="C47" s="31"/>
      <c r="D47" s="31"/>
      <c r="E47" s="32"/>
      <c r="F47" s="16" t="s">
        <v>37</v>
      </c>
      <c r="G47" s="17">
        <f>+'ANUAL '!G47-'ENERO-MARZO'!G47</f>
        <v>7500</v>
      </c>
      <c r="H47" s="17">
        <f>+'ANUAL '!H47-'ENERO-MARZO'!H47</f>
        <v>0</v>
      </c>
      <c r="I47" s="17">
        <f>+'ANUAL '!I47-'ENERO-MARZO'!I47</f>
        <v>0</v>
      </c>
      <c r="J47" s="17">
        <f>+'ANUAL '!J47-'ENERO-MARZO'!J47</f>
        <v>7500</v>
      </c>
      <c r="K47" s="17">
        <f>+'ANUAL '!K47-'ENERO-MARZO'!K47</f>
        <v>0</v>
      </c>
      <c r="L47" s="17">
        <f>+'ANUAL '!L47-'ENERO-MARZO'!L47</f>
        <v>6300</v>
      </c>
      <c r="M47" s="17">
        <f>+'ANUAL '!M47-'ENERO-MARZO'!M47</f>
        <v>6300</v>
      </c>
      <c r="N47" s="17">
        <f>+'ANUAL '!N47-'ENERO-MARZO'!N47</f>
        <v>6300</v>
      </c>
      <c r="O47" s="17">
        <f>+'ANUAL '!O47-'ENERO-MARZO'!O47</f>
        <v>0</v>
      </c>
    </row>
    <row r="48" spans="1:15" ht="12.75">
      <c r="A48" s="11"/>
      <c r="B48" s="35" t="s">
        <v>69</v>
      </c>
      <c r="C48" s="31"/>
      <c r="D48" s="31"/>
      <c r="E48" s="32"/>
      <c r="F48" s="12" t="s">
        <v>21</v>
      </c>
      <c r="G48" s="17">
        <f>+'ANUAL '!G48-'ENERO-MARZO'!G48</f>
        <v>26567</v>
      </c>
      <c r="H48" s="17">
        <f>+'ANUAL '!H48-'ENERO-MARZO'!H48</f>
        <v>0</v>
      </c>
      <c r="I48" s="17">
        <f>+'ANUAL '!I48-'ENERO-MARZO'!I48</f>
        <v>0</v>
      </c>
      <c r="J48" s="17">
        <f>+'ANUAL '!J48-'ENERO-MARZO'!J48</f>
        <v>26567</v>
      </c>
      <c r="K48" s="17">
        <f>+'ANUAL '!K48-'ENERO-MARZO'!K48</f>
        <v>-4469.559999999998</v>
      </c>
      <c r="L48" s="17">
        <f>+'ANUAL '!L48-'ENERO-MARZO'!L48</f>
        <v>23410.44</v>
      </c>
      <c r="M48" s="17">
        <f>+'ANUAL '!M48-'ENERO-MARZO'!M48</f>
        <v>23410.44</v>
      </c>
      <c r="N48" s="17">
        <f>+'ANUAL '!N48-'ENERO-MARZO'!N48</f>
        <v>23410.44</v>
      </c>
      <c r="O48" s="17">
        <f>+'ANUAL '!O48-'ENERO-MARZO'!O48</f>
        <v>0</v>
      </c>
    </row>
    <row r="49" spans="1:15" ht="15">
      <c r="A49" s="15"/>
      <c r="B49" s="36" t="s">
        <v>70</v>
      </c>
      <c r="C49" s="31"/>
      <c r="D49" s="31"/>
      <c r="E49" s="32"/>
      <c r="F49" s="16" t="s">
        <v>31</v>
      </c>
      <c r="G49" s="17">
        <f>+'ANUAL '!G49-'ENERO-MARZO'!G49</f>
        <v>0</v>
      </c>
      <c r="H49" s="17">
        <f>+'ANUAL '!H49-'ENERO-MARZO'!H49</f>
        <v>0</v>
      </c>
      <c r="I49" s="17">
        <f>+'ANUAL '!I49-'ENERO-MARZO'!I49</f>
        <v>0</v>
      </c>
      <c r="J49" s="17">
        <f>+'ANUAL '!J49-'ENERO-MARZO'!J49</f>
        <v>0</v>
      </c>
      <c r="K49" s="17">
        <f>+'ANUAL '!K49-'ENERO-MARZO'!K49</f>
        <v>886.05</v>
      </c>
      <c r="L49" s="17">
        <f>+'ANUAL '!L49-'ENERO-MARZO'!L49</f>
        <v>886.05</v>
      </c>
      <c r="M49" s="17">
        <f>+'ANUAL '!M49-'ENERO-MARZO'!M49</f>
        <v>886.05</v>
      </c>
      <c r="N49" s="17">
        <f>+'ANUAL '!N49-'ENERO-MARZO'!N49</f>
        <v>886.05</v>
      </c>
      <c r="O49" s="17">
        <f>+'ANUAL '!O49-'ENERO-MARZO'!O49</f>
        <v>0</v>
      </c>
    </row>
    <row r="50" spans="1:15" ht="12.75">
      <c r="A50" s="11"/>
      <c r="B50" s="35" t="s">
        <v>71</v>
      </c>
      <c r="C50" s="31"/>
      <c r="D50" s="31"/>
      <c r="E50" s="32"/>
      <c r="F50" s="12" t="s">
        <v>25</v>
      </c>
      <c r="G50" s="17">
        <f>+'ANUAL '!G50-'ENERO-MARZO'!G50</f>
        <v>128823</v>
      </c>
      <c r="H50" s="17">
        <f>+'ANUAL '!H50-'ENERO-MARZO'!H50</f>
        <v>0</v>
      </c>
      <c r="I50" s="17">
        <f>+'ANUAL '!I50-'ENERO-MARZO'!I50</f>
        <v>0</v>
      </c>
      <c r="J50" s="17">
        <f>+'ANUAL '!J50-'ENERO-MARZO'!J50</f>
        <v>128823</v>
      </c>
      <c r="K50" s="17">
        <f>+'ANUAL '!K50-'ENERO-MARZO'!K50</f>
        <v>0</v>
      </c>
      <c r="L50" s="17">
        <f>+'ANUAL '!L50-'ENERO-MARZO'!L50</f>
        <v>123031.86</v>
      </c>
      <c r="M50" s="17">
        <f>+'ANUAL '!M50-'ENERO-MARZO'!M50</f>
        <v>123031.86</v>
      </c>
      <c r="N50" s="17">
        <f>+'ANUAL '!N50-'ENERO-MARZO'!N50</f>
        <v>123031.86</v>
      </c>
      <c r="O50" s="17">
        <f>+'ANUAL '!O50-'ENERO-MARZO'!O50</f>
        <v>0</v>
      </c>
    </row>
    <row r="51" spans="1:15" ht="12.75">
      <c r="A51" s="38" t="s">
        <v>43</v>
      </c>
      <c r="B51" s="31"/>
      <c r="C51" s="31"/>
      <c r="D51" s="31"/>
      <c r="E51" s="31"/>
      <c r="F51" s="32"/>
      <c r="G51" s="10">
        <f>SUM(G52:G55)</f>
        <v>33639</v>
      </c>
      <c r="H51" s="10">
        <f aca="true" t="shared" si="6" ref="H51:O51">SUM(H52:H55)</f>
        <v>0</v>
      </c>
      <c r="I51" s="10">
        <f t="shared" si="6"/>
        <v>26317.059999999998</v>
      </c>
      <c r="J51" s="10">
        <f t="shared" si="6"/>
        <v>7321.9400000000005</v>
      </c>
      <c r="K51" s="10">
        <f t="shared" si="6"/>
        <v>3837.94</v>
      </c>
      <c r="L51" s="10">
        <f t="shared" si="6"/>
        <v>9143.42</v>
      </c>
      <c r="M51" s="10">
        <f t="shared" si="6"/>
        <v>9143.42</v>
      </c>
      <c r="N51" s="10">
        <f t="shared" si="6"/>
        <v>8970.65</v>
      </c>
      <c r="O51" s="10">
        <f t="shared" si="6"/>
        <v>0</v>
      </c>
    </row>
    <row r="52" spans="1:15" ht="12.75">
      <c r="A52" s="15"/>
      <c r="B52" s="36" t="s">
        <v>72</v>
      </c>
      <c r="C52" s="31"/>
      <c r="D52" s="31"/>
      <c r="E52" s="32"/>
      <c r="F52" s="16" t="s">
        <v>73</v>
      </c>
      <c r="G52" s="17">
        <f>+'ANUAL '!G52-'ENERO-MARZO'!G52</f>
        <v>6000</v>
      </c>
      <c r="H52" s="17">
        <f>+'ANUAL '!H52-'ENERO-MARZO'!H52</f>
        <v>0</v>
      </c>
      <c r="I52" s="17">
        <f>+'ANUAL '!I52-'ENERO-MARZO'!I52</f>
        <v>6700</v>
      </c>
      <c r="J52" s="17">
        <f>+'ANUAL '!J52-'ENERO-MARZO'!J52</f>
        <v>-700</v>
      </c>
      <c r="K52" s="17">
        <f>+'ANUAL '!K52-'ENERO-MARZO'!K52</f>
        <v>1255</v>
      </c>
      <c r="L52" s="17">
        <f>+'ANUAL '!L52-'ENERO-MARZO'!L52</f>
        <v>1255</v>
      </c>
      <c r="M52" s="17">
        <f>+'ANUAL '!M52-'ENERO-MARZO'!M52</f>
        <v>1255</v>
      </c>
      <c r="N52" s="17">
        <f>+'ANUAL '!N52-'ENERO-MARZO'!N52</f>
        <v>1255</v>
      </c>
      <c r="O52" s="17">
        <f>+'ANUAL '!O52-'ENERO-MARZO'!O52</f>
        <v>0</v>
      </c>
    </row>
    <row r="53" spans="1:15" ht="12.75">
      <c r="A53" s="11"/>
      <c r="B53" s="35" t="s">
        <v>74</v>
      </c>
      <c r="C53" s="31"/>
      <c r="D53" s="31"/>
      <c r="E53" s="32"/>
      <c r="F53" s="12" t="s">
        <v>47</v>
      </c>
      <c r="G53" s="17">
        <f>+'ANUAL '!G53-'ENERO-MARZO'!G53</f>
        <v>22200</v>
      </c>
      <c r="H53" s="17">
        <f>+'ANUAL '!H53-'ENERO-MARZO'!H53</f>
        <v>0</v>
      </c>
      <c r="I53" s="17">
        <f>+'ANUAL '!I53-'ENERO-MARZO'!I53</f>
        <v>19617.059999999998</v>
      </c>
      <c r="J53" s="17">
        <f>+'ANUAL '!J53-'ENERO-MARZO'!J53</f>
        <v>2582.94</v>
      </c>
      <c r="K53" s="17">
        <f>+'ANUAL '!K53-'ENERO-MARZO'!K53</f>
        <v>2582.94</v>
      </c>
      <c r="L53" s="17">
        <f>+'ANUAL '!L53-'ENERO-MARZO'!L53</f>
        <v>2582.94</v>
      </c>
      <c r="M53" s="17">
        <f>+'ANUAL '!M53-'ENERO-MARZO'!M53</f>
        <v>2582.94</v>
      </c>
      <c r="N53" s="17">
        <f>+'ANUAL '!N53-'ENERO-MARZO'!N53</f>
        <v>2582.94</v>
      </c>
      <c r="O53" s="17">
        <f>+'ANUAL '!O53-'ENERO-MARZO'!O53</f>
        <v>0</v>
      </c>
    </row>
    <row r="54" spans="1:15" ht="15">
      <c r="A54" s="15"/>
      <c r="B54" s="36" t="s">
        <v>75</v>
      </c>
      <c r="C54" s="31"/>
      <c r="D54" s="31"/>
      <c r="E54" s="32"/>
      <c r="F54" s="16" t="s">
        <v>53</v>
      </c>
      <c r="G54" s="17">
        <f>+'ANUAL '!G54-'ENERO-MARZO'!G54</f>
        <v>1350</v>
      </c>
      <c r="H54" s="17">
        <f>+'ANUAL '!H54-'ENERO-MARZO'!H54</f>
        <v>0</v>
      </c>
      <c r="I54" s="17">
        <f>+'ANUAL '!I54-'ENERO-MARZO'!I54</f>
        <v>0</v>
      </c>
      <c r="J54" s="17">
        <f>+'ANUAL '!J54-'ENERO-MARZO'!J54</f>
        <v>1350</v>
      </c>
      <c r="K54" s="17">
        <f>+'ANUAL '!K54-'ENERO-MARZO'!K54</f>
        <v>0</v>
      </c>
      <c r="L54" s="17">
        <f>+'ANUAL '!L54-'ENERO-MARZO'!L54</f>
        <v>1316.4</v>
      </c>
      <c r="M54" s="17">
        <f>+'ANUAL '!M54-'ENERO-MARZO'!M54</f>
        <v>1316.4</v>
      </c>
      <c r="N54" s="17">
        <f>+'ANUAL '!N54-'ENERO-MARZO'!N54</f>
        <v>1273.5300000000002</v>
      </c>
      <c r="O54" s="17">
        <f>+'ANUAL '!O54-'ENERO-MARZO'!O54</f>
        <v>0</v>
      </c>
    </row>
    <row r="55" spans="1:15" ht="12.75">
      <c r="A55" s="11"/>
      <c r="B55" s="35" t="s">
        <v>76</v>
      </c>
      <c r="C55" s="31"/>
      <c r="D55" s="31"/>
      <c r="E55" s="32"/>
      <c r="F55" s="12" t="s">
        <v>55</v>
      </c>
      <c r="G55" s="17">
        <f>+'ANUAL '!G55-'ENERO-MARZO'!G55</f>
        <v>4089</v>
      </c>
      <c r="H55" s="17">
        <f>+'ANUAL '!H55-'ENERO-MARZO'!H55</f>
        <v>0</v>
      </c>
      <c r="I55" s="17">
        <f>+'ANUAL '!I55-'ENERO-MARZO'!I55</f>
        <v>0</v>
      </c>
      <c r="J55" s="17">
        <f>+'ANUAL '!J55-'ENERO-MARZO'!J55</f>
        <v>4089</v>
      </c>
      <c r="K55" s="17">
        <f>+'ANUAL '!K55-'ENERO-MARZO'!K55</f>
        <v>0</v>
      </c>
      <c r="L55" s="17">
        <f>+'ANUAL '!L55-'ENERO-MARZO'!L55</f>
        <v>3989.08</v>
      </c>
      <c r="M55" s="17">
        <f>+'ANUAL '!M55-'ENERO-MARZO'!M55</f>
        <v>3989.08</v>
      </c>
      <c r="N55" s="17">
        <f>+'ANUAL '!N55-'ENERO-MARZO'!N55</f>
        <v>3859.18</v>
      </c>
      <c r="O55" s="17">
        <f>+'ANUAL '!O55-'ENERO-MARZO'!O55</f>
        <v>0</v>
      </c>
    </row>
    <row r="56" spans="1:15" ht="12.75">
      <c r="A56" s="38" t="s">
        <v>56</v>
      </c>
      <c r="B56" s="31"/>
      <c r="C56" s="31"/>
      <c r="D56" s="31"/>
      <c r="E56" s="31"/>
      <c r="F56" s="32"/>
      <c r="G56" s="10">
        <f>SUM(G57)</f>
        <v>1114</v>
      </c>
      <c r="H56" s="10">
        <f aca="true" t="shared" si="7" ref="H56:O56">SUM(H57)</f>
        <v>0</v>
      </c>
      <c r="I56" s="10">
        <f t="shared" si="7"/>
        <v>0</v>
      </c>
      <c r="J56" s="10">
        <f t="shared" si="7"/>
        <v>1114</v>
      </c>
      <c r="K56" s="10">
        <f t="shared" si="7"/>
        <v>0</v>
      </c>
      <c r="L56" s="10">
        <f t="shared" si="7"/>
        <v>0</v>
      </c>
      <c r="M56" s="10">
        <f t="shared" si="7"/>
        <v>0</v>
      </c>
      <c r="N56" s="10">
        <f t="shared" si="7"/>
        <v>0</v>
      </c>
      <c r="O56" s="10">
        <f t="shared" si="7"/>
        <v>0</v>
      </c>
    </row>
    <row r="57" spans="1:15" ht="12.75">
      <c r="A57" s="15"/>
      <c r="B57" s="36" t="s">
        <v>77</v>
      </c>
      <c r="C57" s="31"/>
      <c r="D57" s="31"/>
      <c r="E57" s="32"/>
      <c r="F57" s="16" t="s">
        <v>60</v>
      </c>
      <c r="G57" s="17">
        <f>+'ANUAL '!G57-'ENERO-MARZO'!G57</f>
        <v>1114</v>
      </c>
      <c r="H57" s="17">
        <f>+'ANUAL '!H57-'ENERO-MARZO'!H57</f>
        <v>0</v>
      </c>
      <c r="I57" s="17">
        <f>+'ANUAL '!I57-'ENERO-MARZO'!I57</f>
        <v>0</v>
      </c>
      <c r="J57" s="17">
        <f>+'ANUAL '!J57-'ENERO-MARZO'!J57</f>
        <v>1114</v>
      </c>
      <c r="K57" s="17">
        <f>+'ANUAL '!K57-'ENERO-MARZO'!K57</f>
        <v>0</v>
      </c>
      <c r="L57" s="17">
        <f>+'ANUAL '!L57-'ENERO-MARZO'!L57</f>
        <v>0</v>
      </c>
      <c r="M57" s="17">
        <f>+'ANUAL '!M57-'ENERO-MARZO'!M57</f>
        <v>0</v>
      </c>
      <c r="N57" s="17">
        <f>+'ANUAL '!N57-'ENERO-MARZO'!N57</f>
        <v>0</v>
      </c>
      <c r="O57" s="17">
        <f>+'ANUAL '!O57-'ENERO-MARZO'!O57</f>
        <v>0</v>
      </c>
    </row>
    <row r="58" spans="1:15" ht="12.75">
      <c r="A58" s="37" t="s">
        <v>78</v>
      </c>
      <c r="B58" s="31"/>
      <c r="C58" s="31"/>
      <c r="D58" s="31"/>
      <c r="E58" s="31"/>
      <c r="F58" s="32"/>
      <c r="G58" s="9">
        <f>SUM(G59+G71+G76)</f>
        <v>393255</v>
      </c>
      <c r="H58" s="9">
        <f aca="true" t="shared" si="8" ref="H58:O58">SUM(H59+H71+H76)</f>
        <v>0</v>
      </c>
      <c r="I58" s="9">
        <f t="shared" si="8"/>
        <v>13168</v>
      </c>
      <c r="J58" s="9">
        <f t="shared" si="8"/>
        <v>380087</v>
      </c>
      <c r="K58" s="9">
        <f t="shared" si="8"/>
        <v>-7043.529999999999</v>
      </c>
      <c r="L58" s="9">
        <f t="shared" si="8"/>
        <v>308037.36999999994</v>
      </c>
      <c r="M58" s="9">
        <f t="shared" si="8"/>
        <v>308037.36999999994</v>
      </c>
      <c r="N58" s="9">
        <f t="shared" si="8"/>
        <v>307681.9199999999</v>
      </c>
      <c r="O58" s="9">
        <f t="shared" si="8"/>
        <v>0</v>
      </c>
    </row>
    <row r="59" spans="1:15" ht="12.75">
      <c r="A59" s="38" t="s">
        <v>17</v>
      </c>
      <c r="B59" s="31"/>
      <c r="C59" s="31"/>
      <c r="D59" s="31"/>
      <c r="E59" s="31"/>
      <c r="F59" s="32"/>
      <c r="G59" s="10">
        <f>SUM(G60:G70)</f>
        <v>373006</v>
      </c>
      <c r="H59" s="10">
        <f aca="true" t="shared" si="9" ref="H59:O59">SUM(H60:H70)</f>
        <v>0</v>
      </c>
      <c r="I59" s="10">
        <f t="shared" si="9"/>
        <v>0</v>
      </c>
      <c r="J59" s="10">
        <f t="shared" si="9"/>
        <v>373006</v>
      </c>
      <c r="K59" s="10">
        <f t="shared" si="9"/>
        <v>-7043.529999999999</v>
      </c>
      <c r="L59" s="10">
        <f t="shared" si="9"/>
        <v>299826.48999999993</v>
      </c>
      <c r="M59" s="10">
        <f t="shared" si="9"/>
        <v>299826.48999999993</v>
      </c>
      <c r="N59" s="10">
        <f t="shared" si="9"/>
        <v>299826.48999999993</v>
      </c>
      <c r="O59" s="10">
        <f t="shared" si="9"/>
        <v>0</v>
      </c>
    </row>
    <row r="60" spans="1:15" ht="12.75">
      <c r="A60" s="11"/>
      <c r="B60" s="35" t="s">
        <v>79</v>
      </c>
      <c r="C60" s="31"/>
      <c r="D60" s="31"/>
      <c r="E60" s="32"/>
      <c r="F60" s="12" t="s">
        <v>33</v>
      </c>
      <c r="G60" s="13">
        <f>+'ANUAL '!G60-'ENERO-MARZO'!G60</f>
        <v>11677</v>
      </c>
      <c r="H60" s="13">
        <f>+'ANUAL '!H60-'ENERO-MARZO'!H60</f>
        <v>0</v>
      </c>
      <c r="I60" s="13">
        <f>+'ANUAL '!I60-'ENERO-MARZO'!I60</f>
        <v>0</v>
      </c>
      <c r="J60" s="13">
        <f>+'ANUAL '!J60-'ENERO-MARZO'!J60</f>
        <v>11677</v>
      </c>
      <c r="K60" s="13">
        <f>+'ANUAL '!K60-'ENERO-MARZO'!K60</f>
        <v>0</v>
      </c>
      <c r="L60" s="13">
        <f>+'ANUAL '!L60-'ENERO-MARZO'!L60</f>
        <v>6590.14</v>
      </c>
      <c r="M60" s="13">
        <f>+'ANUAL '!M60-'ENERO-MARZO'!M60</f>
        <v>6590.14</v>
      </c>
      <c r="N60" s="13">
        <f>+'ANUAL '!N60-'ENERO-MARZO'!N60</f>
        <v>6590.14</v>
      </c>
      <c r="O60" s="13">
        <f>+'ANUAL '!O60-'ENERO-MARZO'!O60</f>
        <v>0</v>
      </c>
    </row>
    <row r="61" spans="1:15" ht="12.75">
      <c r="A61" s="15"/>
      <c r="B61" s="36" t="s">
        <v>80</v>
      </c>
      <c r="C61" s="31"/>
      <c r="D61" s="31"/>
      <c r="E61" s="32"/>
      <c r="F61" s="16" t="s">
        <v>29</v>
      </c>
      <c r="G61" s="13">
        <f>+'ANUAL '!G61-'ENERO-MARZO'!G61</f>
        <v>0</v>
      </c>
      <c r="H61" s="13">
        <f>+'ANUAL '!H61-'ENERO-MARZO'!H61</f>
        <v>0</v>
      </c>
      <c r="I61" s="13">
        <f>+'ANUAL '!I61-'ENERO-MARZO'!I61</f>
        <v>0</v>
      </c>
      <c r="J61" s="13">
        <f>+'ANUAL '!J61-'ENERO-MARZO'!J61</f>
        <v>0</v>
      </c>
      <c r="K61" s="13">
        <f>+'ANUAL '!K61-'ENERO-MARZO'!K61</f>
        <v>0</v>
      </c>
      <c r="L61" s="13">
        <f>+'ANUAL '!L61-'ENERO-MARZO'!L61</f>
        <v>0</v>
      </c>
      <c r="M61" s="13">
        <f>+'ANUAL '!M61-'ENERO-MARZO'!M61</f>
        <v>0</v>
      </c>
      <c r="N61" s="13">
        <f>+'ANUAL '!N61-'ENERO-MARZO'!N61</f>
        <v>0</v>
      </c>
      <c r="O61" s="13">
        <f>+'ANUAL '!O61-'ENERO-MARZO'!O61</f>
        <v>0</v>
      </c>
    </row>
    <row r="62" spans="1:15" ht="12.75">
      <c r="A62" s="11"/>
      <c r="B62" s="35" t="s">
        <v>81</v>
      </c>
      <c r="C62" s="31"/>
      <c r="D62" s="31"/>
      <c r="E62" s="32"/>
      <c r="F62" s="12" t="s">
        <v>19</v>
      </c>
      <c r="G62" s="13">
        <f>+'ANUAL '!G62-'ENERO-MARZO'!G62</f>
        <v>19713</v>
      </c>
      <c r="H62" s="13">
        <f>+'ANUAL '!H62-'ENERO-MARZO'!H62</f>
        <v>0</v>
      </c>
      <c r="I62" s="13">
        <f>+'ANUAL '!I62-'ENERO-MARZO'!I62</f>
        <v>0</v>
      </c>
      <c r="J62" s="13">
        <f>+'ANUAL '!J62-'ENERO-MARZO'!J62</f>
        <v>19713</v>
      </c>
      <c r="K62" s="13">
        <f>+'ANUAL '!K62-'ENERO-MARZO'!K62</f>
        <v>0</v>
      </c>
      <c r="L62" s="13">
        <f>+'ANUAL '!L62-'ENERO-MARZO'!L62</f>
        <v>14268.35</v>
      </c>
      <c r="M62" s="13">
        <f>+'ANUAL '!M62-'ENERO-MARZO'!M62</f>
        <v>14268.35</v>
      </c>
      <c r="N62" s="13">
        <f>+'ANUAL '!N62-'ENERO-MARZO'!N62</f>
        <v>14268.35</v>
      </c>
      <c r="O62" s="13">
        <f>+'ANUAL '!O62-'ENERO-MARZO'!O62</f>
        <v>0</v>
      </c>
    </row>
    <row r="63" spans="1:15" ht="12.75">
      <c r="A63" s="15"/>
      <c r="B63" s="36" t="s">
        <v>82</v>
      </c>
      <c r="C63" s="31"/>
      <c r="D63" s="31"/>
      <c r="E63" s="32"/>
      <c r="F63" s="16" t="s">
        <v>41</v>
      </c>
      <c r="G63" s="13">
        <f>+'ANUAL '!G63-'ENERO-MARZO'!G63</f>
        <v>25431</v>
      </c>
      <c r="H63" s="13">
        <f>+'ANUAL '!H63-'ENERO-MARZO'!H63</f>
        <v>0</v>
      </c>
      <c r="I63" s="13">
        <f>+'ANUAL '!I63-'ENERO-MARZO'!I63</f>
        <v>0</v>
      </c>
      <c r="J63" s="13">
        <f>+'ANUAL '!J63-'ENERO-MARZO'!J63</f>
        <v>25431</v>
      </c>
      <c r="K63" s="13">
        <f>+'ANUAL '!K63-'ENERO-MARZO'!K63</f>
        <v>0</v>
      </c>
      <c r="L63" s="13">
        <f>+'ANUAL '!L63-'ENERO-MARZO'!L63</f>
        <v>24970.44</v>
      </c>
      <c r="M63" s="13">
        <f>+'ANUAL '!M63-'ENERO-MARZO'!M63</f>
        <v>24970.44</v>
      </c>
      <c r="N63" s="13">
        <f>+'ANUAL '!N63-'ENERO-MARZO'!N63</f>
        <v>24970.44</v>
      </c>
      <c r="O63" s="13">
        <f>+'ANUAL '!O63-'ENERO-MARZO'!O63</f>
        <v>0</v>
      </c>
    </row>
    <row r="64" spans="1:15" ht="12.75">
      <c r="A64" s="11"/>
      <c r="B64" s="35" t="s">
        <v>83</v>
      </c>
      <c r="C64" s="31"/>
      <c r="D64" s="31"/>
      <c r="E64" s="32"/>
      <c r="F64" s="12" t="s">
        <v>37</v>
      </c>
      <c r="G64" s="13">
        <f>+'ANUAL '!G64-'ENERO-MARZO'!G64</f>
        <v>13800</v>
      </c>
      <c r="H64" s="13">
        <f>+'ANUAL '!H64-'ENERO-MARZO'!H64</f>
        <v>0</v>
      </c>
      <c r="I64" s="13">
        <f>+'ANUAL '!I64-'ENERO-MARZO'!I64</f>
        <v>0</v>
      </c>
      <c r="J64" s="13">
        <f>+'ANUAL '!J64-'ENERO-MARZO'!J64</f>
        <v>13800</v>
      </c>
      <c r="K64" s="13">
        <f>+'ANUAL '!K64-'ENERO-MARZO'!K64</f>
        <v>0</v>
      </c>
      <c r="L64" s="13">
        <f>+'ANUAL '!L64-'ENERO-MARZO'!L64</f>
        <v>12600</v>
      </c>
      <c r="M64" s="13">
        <f>+'ANUAL '!M64-'ENERO-MARZO'!M64</f>
        <v>12600</v>
      </c>
      <c r="N64" s="13">
        <f>+'ANUAL '!N64-'ENERO-MARZO'!N64</f>
        <v>12600</v>
      </c>
      <c r="O64" s="13">
        <f>+'ANUAL '!O64-'ENERO-MARZO'!O64</f>
        <v>0</v>
      </c>
    </row>
    <row r="65" spans="1:15" ht="12.75">
      <c r="A65" s="15"/>
      <c r="B65" s="36" t="s">
        <v>84</v>
      </c>
      <c r="C65" s="31"/>
      <c r="D65" s="31"/>
      <c r="E65" s="32"/>
      <c r="F65" s="16" t="s">
        <v>21</v>
      </c>
      <c r="G65" s="13">
        <f>+'ANUAL '!G65-'ENERO-MARZO'!G65</f>
        <v>43168</v>
      </c>
      <c r="H65" s="13">
        <f>+'ANUAL '!H65-'ENERO-MARZO'!H65</f>
        <v>0</v>
      </c>
      <c r="I65" s="13">
        <f>+'ANUAL '!I65-'ENERO-MARZO'!I65</f>
        <v>0</v>
      </c>
      <c r="J65" s="13">
        <f>+'ANUAL '!J65-'ENERO-MARZO'!J65</f>
        <v>43168</v>
      </c>
      <c r="K65" s="13">
        <f>+'ANUAL '!K65-'ENERO-MARZO'!K65</f>
        <v>-7043.529999999999</v>
      </c>
      <c r="L65" s="13">
        <f>+'ANUAL '!L65-'ENERO-MARZO'!L65</f>
        <v>38185.899999999994</v>
      </c>
      <c r="M65" s="13">
        <f>+'ANUAL '!M65-'ENERO-MARZO'!M65</f>
        <v>38185.899999999994</v>
      </c>
      <c r="N65" s="13">
        <f>+'ANUAL '!N65-'ENERO-MARZO'!N65</f>
        <v>38185.899999999994</v>
      </c>
      <c r="O65" s="13">
        <f>+'ANUAL '!O65-'ENERO-MARZO'!O65</f>
        <v>0</v>
      </c>
    </row>
    <row r="66" spans="1:15" ht="15">
      <c r="A66" s="11"/>
      <c r="B66" s="35" t="s">
        <v>85</v>
      </c>
      <c r="C66" s="31"/>
      <c r="D66" s="31"/>
      <c r="E66" s="32"/>
      <c r="F66" s="12" t="s">
        <v>31</v>
      </c>
      <c r="G66" s="13">
        <f>+'ANUAL '!G66-'ENERO-MARZO'!G66</f>
        <v>0</v>
      </c>
      <c r="H66" s="13">
        <f>+'ANUAL '!H66-'ENERO-MARZO'!H66</f>
        <v>0</v>
      </c>
      <c r="I66" s="13">
        <f>+'ANUAL '!I66-'ENERO-MARZO'!I66</f>
        <v>0</v>
      </c>
      <c r="J66" s="13">
        <f>+'ANUAL '!J66-'ENERO-MARZO'!J66</f>
        <v>0</v>
      </c>
      <c r="K66" s="13">
        <f>+'ANUAL '!K66-'ENERO-MARZO'!K66</f>
        <v>0</v>
      </c>
      <c r="L66" s="13">
        <f>+'ANUAL '!L66-'ENERO-MARZO'!L66</f>
        <v>0</v>
      </c>
      <c r="M66" s="13">
        <f>+'ANUAL '!M66-'ENERO-MARZO'!M66</f>
        <v>0</v>
      </c>
      <c r="N66" s="13">
        <f>+'ANUAL '!N66-'ENERO-MARZO'!N66</f>
        <v>0</v>
      </c>
      <c r="O66" s="13">
        <f>+'ANUAL '!O66-'ENERO-MARZO'!O66</f>
        <v>0</v>
      </c>
    </row>
    <row r="67" spans="1:15" ht="12.75">
      <c r="A67" s="15"/>
      <c r="B67" s="36" t="s">
        <v>86</v>
      </c>
      <c r="C67" s="31"/>
      <c r="D67" s="31"/>
      <c r="E67" s="32"/>
      <c r="F67" s="16" t="s">
        <v>25</v>
      </c>
      <c r="G67" s="13">
        <f>+'ANUAL '!G67-'ENERO-MARZO'!G67</f>
        <v>211596</v>
      </c>
      <c r="H67" s="13">
        <f>+'ANUAL '!H67-'ENERO-MARZO'!H67</f>
        <v>0</v>
      </c>
      <c r="I67" s="13">
        <f>+'ANUAL '!I67-'ENERO-MARZO'!I67</f>
        <v>0</v>
      </c>
      <c r="J67" s="13">
        <f>+'ANUAL '!J67-'ENERO-MARZO'!J67</f>
        <v>211596</v>
      </c>
      <c r="K67" s="13">
        <f>+'ANUAL '!K67-'ENERO-MARZO'!K67</f>
        <v>0</v>
      </c>
      <c r="L67" s="13">
        <f>+'ANUAL '!L67-'ENERO-MARZO'!L67</f>
        <v>187121</v>
      </c>
      <c r="M67" s="13">
        <f>+'ANUAL '!M67-'ENERO-MARZO'!M67</f>
        <v>187121</v>
      </c>
      <c r="N67" s="13">
        <f>+'ANUAL '!N67-'ENERO-MARZO'!N67</f>
        <v>187121</v>
      </c>
      <c r="O67" s="13">
        <f>+'ANUAL '!O67-'ENERO-MARZO'!O67</f>
        <v>0</v>
      </c>
    </row>
    <row r="68" spans="1:15" ht="15">
      <c r="A68" s="11"/>
      <c r="B68" s="35" t="s">
        <v>87</v>
      </c>
      <c r="C68" s="31"/>
      <c r="D68" s="31"/>
      <c r="E68" s="32"/>
      <c r="F68" s="12" t="s">
        <v>27</v>
      </c>
      <c r="G68" s="13">
        <f>+'ANUAL '!G68-'ENERO-MARZO'!G68</f>
        <v>165</v>
      </c>
      <c r="H68" s="13">
        <f>+'ANUAL '!H68-'ENERO-MARZO'!H68</f>
        <v>0</v>
      </c>
      <c r="I68" s="13">
        <f>+'ANUAL '!I68-'ENERO-MARZO'!I68</f>
        <v>0</v>
      </c>
      <c r="J68" s="13">
        <f>+'ANUAL '!J68-'ENERO-MARZO'!J68</f>
        <v>165</v>
      </c>
      <c r="K68" s="13">
        <f>+'ANUAL '!K68-'ENERO-MARZO'!K68</f>
        <v>0</v>
      </c>
      <c r="L68" s="13">
        <f>+'ANUAL '!L68-'ENERO-MARZO'!L68</f>
        <v>138</v>
      </c>
      <c r="M68" s="13">
        <f>+'ANUAL '!M68-'ENERO-MARZO'!M68</f>
        <v>138</v>
      </c>
      <c r="N68" s="13">
        <f>+'ANUAL '!N68-'ENERO-MARZO'!N68</f>
        <v>138</v>
      </c>
      <c r="O68" s="13">
        <f>+'ANUAL '!O68-'ENERO-MARZO'!O68</f>
        <v>0</v>
      </c>
    </row>
    <row r="69" spans="1:15" ht="12.75">
      <c r="A69" s="15"/>
      <c r="B69" s="36" t="s">
        <v>88</v>
      </c>
      <c r="C69" s="31"/>
      <c r="D69" s="31"/>
      <c r="E69" s="32"/>
      <c r="F69" s="16" t="s">
        <v>35</v>
      </c>
      <c r="G69" s="13">
        <f>+'ANUAL '!G69-'ENERO-MARZO'!G69</f>
        <v>30000</v>
      </c>
      <c r="H69" s="13">
        <f>+'ANUAL '!H69-'ENERO-MARZO'!H69</f>
        <v>0</v>
      </c>
      <c r="I69" s="13">
        <f>+'ANUAL '!I69-'ENERO-MARZO'!I69</f>
        <v>0</v>
      </c>
      <c r="J69" s="13">
        <f>+'ANUAL '!J69-'ENERO-MARZO'!J69</f>
        <v>30000</v>
      </c>
      <c r="K69" s="13">
        <f>+'ANUAL '!K69-'ENERO-MARZO'!K69</f>
        <v>0</v>
      </c>
      <c r="L69" s="13">
        <f>+'ANUAL '!L69-'ENERO-MARZO'!L69</f>
        <v>0</v>
      </c>
      <c r="M69" s="13">
        <f>+'ANUAL '!M69-'ENERO-MARZO'!M69</f>
        <v>0</v>
      </c>
      <c r="N69" s="13">
        <f>+'ANUAL '!N69-'ENERO-MARZO'!N69</f>
        <v>0</v>
      </c>
      <c r="O69" s="13">
        <f>+'ANUAL '!O69-'ENERO-MARZO'!O69</f>
        <v>0</v>
      </c>
    </row>
    <row r="70" spans="1:15" ht="12.75">
      <c r="A70" s="11"/>
      <c r="B70" s="35" t="s">
        <v>89</v>
      </c>
      <c r="C70" s="31"/>
      <c r="D70" s="31"/>
      <c r="E70" s="32"/>
      <c r="F70" s="12" t="s">
        <v>39</v>
      </c>
      <c r="G70" s="13">
        <f>+'ANUAL '!G70-'ENERO-MARZO'!G70</f>
        <v>17456</v>
      </c>
      <c r="H70" s="13">
        <f>+'ANUAL '!H70-'ENERO-MARZO'!H70</f>
        <v>0</v>
      </c>
      <c r="I70" s="13">
        <f>+'ANUAL '!I70-'ENERO-MARZO'!I70</f>
        <v>0</v>
      </c>
      <c r="J70" s="13">
        <f>+'ANUAL '!J70-'ENERO-MARZO'!J70</f>
        <v>17456</v>
      </c>
      <c r="K70" s="13">
        <f>+'ANUAL '!K70-'ENERO-MARZO'!K70</f>
        <v>0</v>
      </c>
      <c r="L70" s="13">
        <f>+'ANUAL '!L70-'ENERO-MARZO'!L70</f>
        <v>15952.66</v>
      </c>
      <c r="M70" s="13">
        <f>+'ANUAL '!M70-'ENERO-MARZO'!M70</f>
        <v>15952.66</v>
      </c>
      <c r="N70" s="13">
        <f>+'ANUAL '!N70-'ENERO-MARZO'!N70</f>
        <v>15952.66</v>
      </c>
      <c r="O70" s="13">
        <f>+'ANUAL '!O70-'ENERO-MARZO'!O70</f>
        <v>0</v>
      </c>
    </row>
    <row r="71" spans="1:15" ht="12.75">
      <c r="A71" s="38" t="s">
        <v>43</v>
      </c>
      <c r="B71" s="31"/>
      <c r="C71" s="31"/>
      <c r="D71" s="31"/>
      <c r="E71" s="31"/>
      <c r="F71" s="32"/>
      <c r="G71" s="10">
        <f>SUM(G72:G75)</f>
        <v>16494</v>
      </c>
      <c r="H71" s="10">
        <f aca="true" t="shared" si="10" ref="H71:O71">SUM(H72:H75)</f>
        <v>0</v>
      </c>
      <c r="I71" s="10">
        <f t="shared" si="10"/>
        <v>13168</v>
      </c>
      <c r="J71" s="10">
        <f t="shared" si="10"/>
        <v>3326</v>
      </c>
      <c r="K71" s="10">
        <f t="shared" si="10"/>
        <v>0</v>
      </c>
      <c r="L71" s="10">
        <f t="shared" si="10"/>
        <v>8210.880000000001</v>
      </c>
      <c r="M71" s="10">
        <f t="shared" si="10"/>
        <v>8210.880000000001</v>
      </c>
      <c r="N71" s="10">
        <f t="shared" si="10"/>
        <v>7855.43</v>
      </c>
      <c r="O71" s="10">
        <f t="shared" si="10"/>
        <v>0</v>
      </c>
    </row>
    <row r="72" spans="1:15" ht="12.75">
      <c r="A72" s="15"/>
      <c r="B72" s="36" t="s">
        <v>90</v>
      </c>
      <c r="C72" s="31"/>
      <c r="D72" s="31"/>
      <c r="E72" s="32"/>
      <c r="F72" s="16" t="s">
        <v>73</v>
      </c>
      <c r="G72" s="17">
        <f>+'ANUAL '!G72-'ENERO-MARZO'!G72</f>
        <v>6000</v>
      </c>
      <c r="H72" s="17">
        <f>+'ANUAL '!H72-'ENERO-MARZO'!H72</f>
        <v>0</v>
      </c>
      <c r="I72" s="17">
        <f>+'ANUAL '!I72-'ENERO-MARZO'!I72</f>
        <v>11668</v>
      </c>
      <c r="J72" s="17">
        <f>+'ANUAL '!J72-'ENERO-MARZO'!J72</f>
        <v>-5668</v>
      </c>
      <c r="K72" s="17">
        <f>+'ANUAL '!K72-'ENERO-MARZO'!K72</f>
        <v>0</v>
      </c>
      <c r="L72" s="17">
        <f>+'ANUAL '!L72-'ENERO-MARZO'!L72</f>
        <v>0</v>
      </c>
      <c r="M72" s="17">
        <f>+'ANUAL '!M72-'ENERO-MARZO'!M72</f>
        <v>0</v>
      </c>
      <c r="N72" s="17">
        <f>+'ANUAL '!N72-'ENERO-MARZO'!N72</f>
        <v>0</v>
      </c>
      <c r="O72" s="17">
        <f>+'ANUAL '!O72-'ENERO-MARZO'!O72</f>
        <v>0</v>
      </c>
    </row>
    <row r="73" spans="1:15" ht="12.75">
      <c r="A73" s="11"/>
      <c r="B73" s="35" t="s">
        <v>91</v>
      </c>
      <c r="C73" s="31"/>
      <c r="D73" s="31"/>
      <c r="E73" s="32"/>
      <c r="F73" s="12" t="s">
        <v>92</v>
      </c>
      <c r="G73" s="17">
        <f>+'ANUAL '!G73-'ENERO-MARZO'!G73</f>
        <v>1500</v>
      </c>
      <c r="H73" s="17">
        <f>+'ANUAL '!H73-'ENERO-MARZO'!H73</f>
        <v>0</v>
      </c>
      <c r="I73" s="17">
        <f>+'ANUAL '!I73-'ENERO-MARZO'!I73</f>
        <v>1500</v>
      </c>
      <c r="J73" s="17">
        <f>+'ANUAL '!J73-'ENERO-MARZO'!J73</f>
        <v>0</v>
      </c>
      <c r="K73" s="17">
        <f>+'ANUAL '!K73-'ENERO-MARZO'!K73</f>
        <v>0</v>
      </c>
      <c r="L73" s="17">
        <f>+'ANUAL '!L73-'ENERO-MARZO'!L73</f>
        <v>0</v>
      </c>
      <c r="M73" s="17">
        <f>+'ANUAL '!M73-'ENERO-MARZO'!M73</f>
        <v>0</v>
      </c>
      <c r="N73" s="17">
        <f>+'ANUAL '!N73-'ENERO-MARZO'!N73</f>
        <v>0</v>
      </c>
      <c r="O73" s="17">
        <f>+'ANUAL '!O73-'ENERO-MARZO'!O73</f>
        <v>0</v>
      </c>
    </row>
    <row r="74" spans="1:15" ht="12.75">
      <c r="A74" s="15"/>
      <c r="B74" s="36" t="s">
        <v>93</v>
      </c>
      <c r="C74" s="31"/>
      <c r="D74" s="31"/>
      <c r="E74" s="32"/>
      <c r="F74" s="16" t="s">
        <v>55</v>
      </c>
      <c r="G74" s="17">
        <f>+'ANUAL '!G74-'ENERO-MARZO'!G74</f>
        <v>6762</v>
      </c>
      <c r="H74" s="17">
        <f>+'ANUAL '!H74-'ENERO-MARZO'!H74</f>
        <v>0</v>
      </c>
      <c r="I74" s="17">
        <f>+'ANUAL '!I74-'ENERO-MARZO'!I74</f>
        <v>0</v>
      </c>
      <c r="J74" s="17">
        <f>+'ANUAL '!J74-'ENERO-MARZO'!J74</f>
        <v>6762</v>
      </c>
      <c r="K74" s="17">
        <f>+'ANUAL '!K74-'ENERO-MARZO'!K74</f>
        <v>0</v>
      </c>
      <c r="L74" s="17">
        <f>+'ANUAL '!L74-'ENERO-MARZO'!L74</f>
        <v>6173.610000000001</v>
      </c>
      <c r="M74" s="17">
        <f>+'ANUAL '!M74-'ENERO-MARZO'!M74</f>
        <v>6173.610000000001</v>
      </c>
      <c r="N74" s="17">
        <f>+'ANUAL '!N74-'ENERO-MARZO'!N74</f>
        <v>5906.35</v>
      </c>
      <c r="O74" s="17">
        <f>+'ANUAL '!O74-'ENERO-MARZO'!O74</f>
        <v>0</v>
      </c>
    </row>
    <row r="75" spans="1:15" ht="15">
      <c r="A75" s="11"/>
      <c r="B75" s="35" t="s">
        <v>94</v>
      </c>
      <c r="C75" s="31"/>
      <c r="D75" s="31"/>
      <c r="E75" s="32"/>
      <c r="F75" s="12" t="s">
        <v>53</v>
      </c>
      <c r="G75" s="17">
        <f>+'ANUAL '!G75-'ENERO-MARZO'!G75</f>
        <v>2232</v>
      </c>
      <c r="H75" s="17">
        <f>+'ANUAL '!H75-'ENERO-MARZO'!H75</f>
        <v>0</v>
      </c>
      <c r="I75" s="17">
        <f>+'ANUAL '!I75-'ENERO-MARZO'!I75</f>
        <v>0</v>
      </c>
      <c r="J75" s="17">
        <f>+'ANUAL '!J75-'ENERO-MARZO'!J75</f>
        <v>2232</v>
      </c>
      <c r="K75" s="17">
        <f>+'ANUAL '!K75-'ENERO-MARZO'!K75</f>
        <v>0</v>
      </c>
      <c r="L75" s="17">
        <f>+'ANUAL '!L75-'ENERO-MARZO'!L75</f>
        <v>2037.27</v>
      </c>
      <c r="M75" s="17">
        <f>+'ANUAL '!M75-'ENERO-MARZO'!M75</f>
        <v>2037.27</v>
      </c>
      <c r="N75" s="17">
        <f>+'ANUAL '!N75-'ENERO-MARZO'!N75</f>
        <v>1949.08</v>
      </c>
      <c r="O75" s="17">
        <f>+'ANUAL '!O75-'ENERO-MARZO'!O75</f>
        <v>0</v>
      </c>
    </row>
    <row r="76" spans="1:15" ht="12.75">
      <c r="A76" s="38" t="s">
        <v>56</v>
      </c>
      <c r="B76" s="31"/>
      <c r="C76" s="31"/>
      <c r="D76" s="31"/>
      <c r="E76" s="31"/>
      <c r="F76" s="32"/>
      <c r="G76" s="10">
        <f>SUM(G77)</f>
        <v>3755</v>
      </c>
      <c r="H76" s="10">
        <f aca="true" t="shared" si="11" ref="H76:O76">SUM(H77)</f>
        <v>0</v>
      </c>
      <c r="I76" s="10">
        <f t="shared" si="11"/>
        <v>0</v>
      </c>
      <c r="J76" s="10">
        <f t="shared" si="11"/>
        <v>3755</v>
      </c>
      <c r="K76" s="10">
        <f t="shared" si="11"/>
        <v>0</v>
      </c>
      <c r="L76" s="10">
        <f t="shared" si="11"/>
        <v>0</v>
      </c>
      <c r="M76" s="10">
        <f t="shared" si="11"/>
        <v>0</v>
      </c>
      <c r="N76" s="10">
        <f t="shared" si="11"/>
        <v>0</v>
      </c>
      <c r="O76" s="10">
        <f t="shared" si="11"/>
        <v>0</v>
      </c>
    </row>
    <row r="77" spans="1:15" ht="12.75">
      <c r="A77" s="15"/>
      <c r="B77" s="36" t="s">
        <v>95</v>
      </c>
      <c r="C77" s="31"/>
      <c r="D77" s="31"/>
      <c r="E77" s="32"/>
      <c r="F77" s="16" t="s">
        <v>60</v>
      </c>
      <c r="G77" s="17">
        <f>+'ANUAL '!G77-'ENERO-MARZO'!G77</f>
        <v>3755</v>
      </c>
      <c r="H77" s="17">
        <f>+'ANUAL '!H77-'ENERO-MARZO'!H77</f>
        <v>0</v>
      </c>
      <c r="I77" s="17">
        <f>+'ANUAL '!I77-'ENERO-MARZO'!I77</f>
        <v>0</v>
      </c>
      <c r="J77" s="17">
        <f>+'ANUAL '!J77-'ENERO-MARZO'!J77</f>
        <v>3755</v>
      </c>
      <c r="K77" s="17">
        <f>+'ANUAL '!K77-'ENERO-MARZO'!K77</f>
        <v>0</v>
      </c>
      <c r="L77" s="17">
        <f>+'ANUAL '!L77-'ENERO-MARZO'!L77</f>
        <v>0</v>
      </c>
      <c r="M77" s="17">
        <f>+'ANUAL '!M77-'ENERO-MARZO'!M77</f>
        <v>0</v>
      </c>
      <c r="N77" s="17">
        <f>+'ANUAL '!N77-'ENERO-MARZO'!N77</f>
        <v>0</v>
      </c>
      <c r="O77" s="17">
        <f>+'ANUAL '!O77-'ENERO-MARZO'!O77</f>
        <v>0</v>
      </c>
    </row>
    <row r="78" spans="1:15" ht="12.75">
      <c r="A78" s="37" t="s">
        <v>96</v>
      </c>
      <c r="B78" s="31"/>
      <c r="C78" s="31"/>
      <c r="D78" s="31"/>
      <c r="E78" s="31"/>
      <c r="F78" s="32"/>
      <c r="G78" s="9">
        <f>SUM(G79+G92+G96)</f>
        <v>687270</v>
      </c>
      <c r="H78" s="9">
        <f aca="true" t="shared" si="12" ref="H78:O78">SUM(H79+H92+H96)</f>
        <v>0</v>
      </c>
      <c r="I78" s="9">
        <f t="shared" si="12"/>
        <v>0</v>
      </c>
      <c r="J78" s="9">
        <f t="shared" si="12"/>
        <v>687270</v>
      </c>
      <c r="K78" s="9">
        <f t="shared" si="12"/>
        <v>126812.95999999999</v>
      </c>
      <c r="L78" s="9">
        <f t="shared" si="12"/>
        <v>366807.24</v>
      </c>
      <c r="M78" s="9">
        <f t="shared" si="12"/>
        <v>366807.24</v>
      </c>
      <c r="N78" s="9">
        <f t="shared" si="12"/>
        <v>366395.72</v>
      </c>
      <c r="O78" s="9">
        <f t="shared" si="12"/>
        <v>0</v>
      </c>
    </row>
    <row r="79" spans="1:15" ht="12.75">
      <c r="A79" s="38" t="s">
        <v>17</v>
      </c>
      <c r="B79" s="31"/>
      <c r="C79" s="31"/>
      <c r="D79" s="31"/>
      <c r="E79" s="31"/>
      <c r="F79" s="32"/>
      <c r="G79" s="10">
        <f>SUM(G80:G91)</f>
        <v>589979</v>
      </c>
      <c r="H79" s="10">
        <f aca="true" t="shared" si="13" ref="H79:O79">SUM(H80:H91)</f>
        <v>0</v>
      </c>
      <c r="I79" s="10">
        <f t="shared" si="13"/>
        <v>0</v>
      </c>
      <c r="J79" s="10">
        <f t="shared" si="13"/>
        <v>589979</v>
      </c>
      <c r="K79" s="10">
        <f t="shared" si="13"/>
        <v>34012.95999999999</v>
      </c>
      <c r="L79" s="10">
        <f t="shared" si="13"/>
        <v>267284.25999999995</v>
      </c>
      <c r="M79" s="10">
        <f t="shared" si="13"/>
        <v>267284.25999999995</v>
      </c>
      <c r="N79" s="10">
        <f t="shared" si="13"/>
        <v>267284.25999999995</v>
      </c>
      <c r="O79" s="10">
        <f t="shared" si="13"/>
        <v>0</v>
      </c>
    </row>
    <row r="80" spans="1:15" ht="12.75">
      <c r="A80" s="11"/>
      <c r="B80" s="35" t="s">
        <v>97</v>
      </c>
      <c r="C80" s="31"/>
      <c r="D80" s="31"/>
      <c r="E80" s="32"/>
      <c r="F80" s="12" t="s">
        <v>21</v>
      </c>
      <c r="G80" s="13">
        <f>+'ANUAL '!G80-'ENERO-MARZO'!G80</f>
        <v>68940</v>
      </c>
      <c r="H80" s="13">
        <f>+'ANUAL '!H80-'ENERO-MARZO'!H80</f>
        <v>0</v>
      </c>
      <c r="I80" s="13">
        <f>+'ANUAL '!I80-'ENERO-MARZO'!I80</f>
        <v>0</v>
      </c>
      <c r="J80" s="13">
        <f>+'ANUAL '!J80-'ENERO-MARZO'!J80</f>
        <v>68940</v>
      </c>
      <c r="K80" s="13">
        <f>+'ANUAL '!K80-'ENERO-MARZO'!K80</f>
        <v>-6987.040000000008</v>
      </c>
      <c r="L80" s="13">
        <f>+'ANUAL '!L80-'ENERO-MARZO'!L80</f>
        <v>33243.149999999994</v>
      </c>
      <c r="M80" s="13">
        <f>+'ANUAL '!M80-'ENERO-MARZO'!M80</f>
        <v>33243.149999999994</v>
      </c>
      <c r="N80" s="13">
        <f>+'ANUAL '!N80-'ENERO-MARZO'!N80</f>
        <v>33243.149999999994</v>
      </c>
      <c r="O80" s="13">
        <f>+'ANUAL '!O80-'ENERO-MARZO'!O80</f>
        <v>0</v>
      </c>
    </row>
    <row r="81" spans="1:15" ht="12.75">
      <c r="A81" s="15"/>
      <c r="B81" s="36" t="s">
        <v>98</v>
      </c>
      <c r="C81" s="31"/>
      <c r="D81" s="31"/>
      <c r="E81" s="32"/>
      <c r="F81" s="16" t="s">
        <v>39</v>
      </c>
      <c r="G81" s="13">
        <f>+'ANUAL '!G81-'ENERO-MARZO'!G81</f>
        <v>26248</v>
      </c>
      <c r="H81" s="13">
        <f>+'ANUAL '!H81-'ENERO-MARZO'!H81</f>
        <v>0</v>
      </c>
      <c r="I81" s="13">
        <f>+'ANUAL '!I81-'ENERO-MARZO'!I81</f>
        <v>0</v>
      </c>
      <c r="J81" s="13">
        <f>+'ANUAL '!J81-'ENERO-MARZO'!J81</f>
        <v>26248</v>
      </c>
      <c r="K81" s="13">
        <f>+'ANUAL '!K81-'ENERO-MARZO'!K81</f>
        <v>0</v>
      </c>
      <c r="L81" s="13">
        <f>+'ANUAL '!L81-'ENERO-MARZO'!L81</f>
        <v>12181.289999999999</v>
      </c>
      <c r="M81" s="13">
        <f>+'ANUAL '!M81-'ENERO-MARZO'!M81</f>
        <v>12181.289999999999</v>
      </c>
      <c r="N81" s="13">
        <f>+'ANUAL '!N81-'ENERO-MARZO'!N81</f>
        <v>12181.289999999999</v>
      </c>
      <c r="O81" s="13">
        <f>+'ANUAL '!O81-'ENERO-MARZO'!O81</f>
        <v>0</v>
      </c>
    </row>
    <row r="82" spans="1:15" ht="12.75">
      <c r="A82" s="11"/>
      <c r="B82" s="35" t="s">
        <v>99</v>
      </c>
      <c r="C82" s="31"/>
      <c r="D82" s="31"/>
      <c r="E82" s="32"/>
      <c r="F82" s="12" t="s">
        <v>33</v>
      </c>
      <c r="G82" s="13">
        <f>+'ANUAL '!G82-'ENERO-MARZO'!G82</f>
        <v>18811</v>
      </c>
      <c r="H82" s="13">
        <f>+'ANUAL '!H82-'ENERO-MARZO'!H82</f>
        <v>0</v>
      </c>
      <c r="I82" s="13">
        <f>+'ANUAL '!I82-'ENERO-MARZO'!I82</f>
        <v>0</v>
      </c>
      <c r="J82" s="13">
        <f>+'ANUAL '!J82-'ENERO-MARZO'!J82</f>
        <v>18811</v>
      </c>
      <c r="K82" s="13">
        <f>+'ANUAL '!K82-'ENERO-MARZO'!K82</f>
        <v>0</v>
      </c>
      <c r="L82" s="13">
        <f>+'ANUAL '!L82-'ENERO-MARZO'!L82</f>
        <v>4789.03</v>
      </c>
      <c r="M82" s="13">
        <f>+'ANUAL '!M82-'ENERO-MARZO'!M82</f>
        <v>4789.03</v>
      </c>
      <c r="N82" s="13">
        <f>+'ANUAL '!N82-'ENERO-MARZO'!N82</f>
        <v>4789.03</v>
      </c>
      <c r="O82" s="13">
        <f>+'ANUAL '!O82-'ENERO-MARZO'!O82</f>
        <v>0</v>
      </c>
    </row>
    <row r="83" spans="1:15" ht="12.75">
      <c r="A83" s="15"/>
      <c r="B83" s="36" t="s">
        <v>100</v>
      </c>
      <c r="C83" s="31"/>
      <c r="D83" s="31"/>
      <c r="E83" s="32"/>
      <c r="F83" s="16" t="s">
        <v>29</v>
      </c>
      <c r="G83" s="13">
        <f>+'ANUAL '!G83-'ENERO-MARZO'!G83</f>
        <v>0</v>
      </c>
      <c r="H83" s="13">
        <f>+'ANUAL '!H83-'ENERO-MARZO'!H83</f>
        <v>0</v>
      </c>
      <c r="I83" s="13">
        <f>+'ANUAL '!I83-'ENERO-MARZO'!I83</f>
        <v>0</v>
      </c>
      <c r="J83" s="13">
        <f>+'ANUAL '!J83-'ENERO-MARZO'!J83</f>
        <v>0</v>
      </c>
      <c r="K83" s="13">
        <f>+'ANUAL '!K83-'ENERO-MARZO'!K83</f>
        <v>0</v>
      </c>
      <c r="L83" s="13">
        <f>+'ANUAL '!L83-'ENERO-MARZO'!L83</f>
        <v>0</v>
      </c>
      <c r="M83" s="13">
        <f>+'ANUAL '!M83-'ENERO-MARZO'!M83</f>
        <v>0</v>
      </c>
      <c r="N83" s="13">
        <f>+'ANUAL '!N83-'ENERO-MARZO'!N83</f>
        <v>0</v>
      </c>
      <c r="O83" s="13">
        <f>+'ANUAL '!O83-'ENERO-MARZO'!O83</f>
        <v>0</v>
      </c>
    </row>
    <row r="84" spans="1:15" ht="12.75">
      <c r="A84" s="11"/>
      <c r="B84" s="35" t="s">
        <v>101</v>
      </c>
      <c r="C84" s="31"/>
      <c r="D84" s="31"/>
      <c r="E84" s="32"/>
      <c r="F84" s="12" t="s">
        <v>37</v>
      </c>
      <c r="G84" s="13">
        <f>+'ANUAL '!G84-'ENERO-MARZO'!G84</f>
        <v>23700</v>
      </c>
      <c r="H84" s="13">
        <f>+'ANUAL '!H84-'ENERO-MARZO'!H84</f>
        <v>0</v>
      </c>
      <c r="I84" s="13">
        <f>+'ANUAL '!I84-'ENERO-MARZO'!I84</f>
        <v>0</v>
      </c>
      <c r="J84" s="13">
        <f>+'ANUAL '!J84-'ENERO-MARZO'!J84</f>
        <v>23700</v>
      </c>
      <c r="K84" s="13">
        <f>+'ANUAL '!K84-'ENERO-MARZO'!K84</f>
        <v>0</v>
      </c>
      <c r="L84" s="13">
        <f>+'ANUAL '!L84-'ENERO-MARZO'!L84</f>
        <v>8700</v>
      </c>
      <c r="M84" s="13">
        <f>+'ANUAL '!M84-'ENERO-MARZO'!M84</f>
        <v>8700</v>
      </c>
      <c r="N84" s="13">
        <f>+'ANUAL '!N84-'ENERO-MARZO'!N84</f>
        <v>8700</v>
      </c>
      <c r="O84" s="13">
        <f>+'ANUAL '!O84-'ENERO-MARZO'!O84</f>
        <v>0</v>
      </c>
    </row>
    <row r="85" spans="1:15" ht="12.75">
      <c r="A85" s="15"/>
      <c r="B85" s="36" t="s">
        <v>102</v>
      </c>
      <c r="C85" s="31"/>
      <c r="D85" s="31"/>
      <c r="E85" s="32"/>
      <c r="F85" s="16" t="s">
        <v>25</v>
      </c>
      <c r="G85" s="13">
        <f>+'ANUAL '!G85-'ENERO-MARZO'!G85</f>
        <v>273969</v>
      </c>
      <c r="H85" s="13">
        <f>+'ANUAL '!H85-'ENERO-MARZO'!H85</f>
        <v>0</v>
      </c>
      <c r="I85" s="13">
        <f>+'ANUAL '!I85-'ENERO-MARZO'!I85</f>
        <v>0</v>
      </c>
      <c r="J85" s="13">
        <f>+'ANUAL '!J85-'ENERO-MARZO'!J85</f>
        <v>273969</v>
      </c>
      <c r="K85" s="13">
        <f>+'ANUAL '!K85-'ENERO-MARZO'!K85</f>
        <v>0</v>
      </c>
      <c r="L85" s="13">
        <f>+'ANUAL '!L85-'ENERO-MARZO'!L85</f>
        <v>88916.04</v>
      </c>
      <c r="M85" s="13">
        <f>+'ANUAL '!M85-'ENERO-MARZO'!M85</f>
        <v>88916.04</v>
      </c>
      <c r="N85" s="13">
        <f>+'ANUAL '!N85-'ENERO-MARZO'!N85</f>
        <v>88916.04</v>
      </c>
      <c r="O85" s="13">
        <f>+'ANUAL '!O85-'ENERO-MARZO'!O85</f>
        <v>0</v>
      </c>
    </row>
    <row r="86" spans="1:15" ht="12.75">
      <c r="A86" s="11"/>
      <c r="B86" s="35" t="s">
        <v>103</v>
      </c>
      <c r="C86" s="31"/>
      <c r="D86" s="31"/>
      <c r="E86" s="32"/>
      <c r="F86" s="12" t="s">
        <v>35</v>
      </c>
      <c r="G86" s="13">
        <f>+'ANUAL '!G86-'ENERO-MARZO'!G86</f>
        <v>30000</v>
      </c>
      <c r="H86" s="13">
        <f>+'ANUAL '!H86-'ENERO-MARZO'!H86</f>
        <v>0</v>
      </c>
      <c r="I86" s="13">
        <f>+'ANUAL '!I86-'ENERO-MARZO'!I86</f>
        <v>0</v>
      </c>
      <c r="J86" s="13">
        <f>+'ANUAL '!J86-'ENERO-MARZO'!J86</f>
        <v>30000</v>
      </c>
      <c r="K86" s="13">
        <f>+'ANUAL '!K86-'ENERO-MARZO'!K86</f>
        <v>0</v>
      </c>
      <c r="L86" s="13">
        <f>+'ANUAL '!L86-'ENERO-MARZO'!L86</f>
        <v>0</v>
      </c>
      <c r="M86" s="13">
        <f>+'ANUAL '!M86-'ENERO-MARZO'!M86</f>
        <v>0</v>
      </c>
      <c r="N86" s="13">
        <f>+'ANUAL '!N86-'ENERO-MARZO'!N86</f>
        <v>0</v>
      </c>
      <c r="O86" s="13">
        <f>+'ANUAL '!O86-'ENERO-MARZO'!O86</f>
        <v>0</v>
      </c>
    </row>
    <row r="87" spans="1:15" ht="12.75">
      <c r="A87" s="15"/>
      <c r="B87" s="36" t="s">
        <v>104</v>
      </c>
      <c r="C87" s="31"/>
      <c r="D87" s="31"/>
      <c r="E87" s="32"/>
      <c r="F87" s="16" t="s">
        <v>41</v>
      </c>
      <c r="G87" s="13">
        <f>+'ANUAL '!G87-'ENERO-MARZO'!G87</f>
        <v>31686</v>
      </c>
      <c r="H87" s="13">
        <f>+'ANUAL '!H87-'ENERO-MARZO'!H87</f>
        <v>0</v>
      </c>
      <c r="I87" s="13">
        <f>+'ANUAL '!I87-'ENERO-MARZO'!I87</f>
        <v>0</v>
      </c>
      <c r="J87" s="13">
        <f>+'ANUAL '!J87-'ENERO-MARZO'!J87</f>
        <v>31686</v>
      </c>
      <c r="K87" s="13">
        <f>+'ANUAL '!K87-'ENERO-MARZO'!K87</f>
        <v>0</v>
      </c>
      <c r="L87" s="13">
        <f>+'ANUAL '!L87-'ENERO-MARZO'!L87</f>
        <v>10876.56</v>
      </c>
      <c r="M87" s="13">
        <f>+'ANUAL '!M87-'ENERO-MARZO'!M87</f>
        <v>10876.56</v>
      </c>
      <c r="N87" s="13">
        <f>+'ANUAL '!N87-'ENERO-MARZO'!N87</f>
        <v>10876.56</v>
      </c>
      <c r="O87" s="13">
        <f>+'ANUAL '!O87-'ENERO-MARZO'!O87</f>
        <v>0</v>
      </c>
    </row>
    <row r="88" spans="1:15" ht="12.75">
      <c r="A88" s="11"/>
      <c r="B88" s="35" t="s">
        <v>105</v>
      </c>
      <c r="C88" s="31"/>
      <c r="D88" s="31"/>
      <c r="E88" s="32"/>
      <c r="F88" s="12" t="s">
        <v>106</v>
      </c>
      <c r="G88" s="13">
        <f>+'ANUAL '!G88-'ENERO-MARZO'!G88</f>
        <v>45477</v>
      </c>
      <c r="H88" s="13">
        <f>+'ANUAL '!H88-'ENERO-MARZO'!H88</f>
        <v>0</v>
      </c>
      <c r="I88" s="13">
        <f>+'ANUAL '!I88-'ENERO-MARZO'!I88</f>
        <v>0</v>
      </c>
      <c r="J88" s="13">
        <f>+'ANUAL '!J88-'ENERO-MARZO'!J88</f>
        <v>45477</v>
      </c>
      <c r="K88" s="13">
        <f>+'ANUAL '!K88-'ENERO-MARZO'!K88</f>
        <v>0</v>
      </c>
      <c r="L88" s="13">
        <f>+'ANUAL '!L88-'ENERO-MARZO'!L88</f>
        <v>49865.81999999999</v>
      </c>
      <c r="M88" s="13">
        <f>+'ANUAL '!M88-'ENERO-MARZO'!M88</f>
        <v>49865.81999999999</v>
      </c>
      <c r="N88" s="13">
        <f>+'ANUAL '!N88-'ENERO-MARZO'!N88</f>
        <v>49865.81999999999</v>
      </c>
      <c r="O88" s="13">
        <f>+'ANUAL '!O88-'ENERO-MARZO'!O88</f>
        <v>0</v>
      </c>
    </row>
    <row r="89" spans="1:15" ht="15">
      <c r="A89" s="15"/>
      <c r="B89" s="36" t="s">
        <v>107</v>
      </c>
      <c r="C89" s="31"/>
      <c r="D89" s="31"/>
      <c r="E89" s="32"/>
      <c r="F89" s="16" t="s">
        <v>27</v>
      </c>
      <c r="G89" s="13">
        <f>+'ANUAL '!G89-'ENERO-MARZO'!G89</f>
        <v>900</v>
      </c>
      <c r="H89" s="13">
        <f>+'ANUAL '!H89-'ENERO-MARZO'!H89</f>
        <v>0</v>
      </c>
      <c r="I89" s="13">
        <f>+'ANUAL '!I89-'ENERO-MARZO'!I89</f>
        <v>0</v>
      </c>
      <c r="J89" s="13">
        <f>+'ANUAL '!J89-'ENERO-MARZO'!J89</f>
        <v>900</v>
      </c>
      <c r="K89" s="13">
        <f>+'ANUAL '!K89-'ENERO-MARZO'!K89</f>
        <v>0</v>
      </c>
      <c r="L89" s="13">
        <f>+'ANUAL '!L89-'ENERO-MARZO'!L89</f>
        <v>900</v>
      </c>
      <c r="M89" s="13">
        <f>+'ANUAL '!M89-'ENERO-MARZO'!M89</f>
        <v>900</v>
      </c>
      <c r="N89" s="13">
        <f>+'ANUAL '!N89-'ENERO-MARZO'!N89</f>
        <v>900</v>
      </c>
      <c r="O89" s="13">
        <f>+'ANUAL '!O89-'ENERO-MARZO'!O89</f>
        <v>0</v>
      </c>
    </row>
    <row r="90" spans="1:15" ht="12.75">
      <c r="A90" s="11"/>
      <c r="B90" s="35" t="s">
        <v>108</v>
      </c>
      <c r="C90" s="31"/>
      <c r="D90" s="31"/>
      <c r="E90" s="32"/>
      <c r="F90" s="12" t="s">
        <v>19</v>
      </c>
      <c r="G90" s="13">
        <f>+'ANUAL '!G90-'ENERO-MARZO'!G90</f>
        <v>70248</v>
      </c>
      <c r="H90" s="13">
        <f>+'ANUAL '!H90-'ENERO-MARZO'!H90</f>
        <v>0</v>
      </c>
      <c r="I90" s="13">
        <f>+'ANUAL '!I90-'ENERO-MARZO'!I90</f>
        <v>0</v>
      </c>
      <c r="J90" s="13">
        <f>+'ANUAL '!J90-'ENERO-MARZO'!J90</f>
        <v>70248</v>
      </c>
      <c r="K90" s="13">
        <f>+'ANUAL '!K90-'ENERO-MARZO'!K90</f>
        <v>21000</v>
      </c>
      <c r="L90" s="13">
        <f>+'ANUAL '!L90-'ENERO-MARZO'!L90</f>
        <v>37812.37</v>
      </c>
      <c r="M90" s="13">
        <f>+'ANUAL '!M90-'ENERO-MARZO'!M90</f>
        <v>37812.37</v>
      </c>
      <c r="N90" s="13">
        <f>+'ANUAL '!N90-'ENERO-MARZO'!N90</f>
        <v>37812.37</v>
      </c>
      <c r="O90" s="13">
        <f>+'ANUAL '!O90-'ENERO-MARZO'!O90</f>
        <v>0</v>
      </c>
    </row>
    <row r="91" spans="1:15" ht="15">
      <c r="A91" s="15"/>
      <c r="B91" s="36" t="s">
        <v>109</v>
      </c>
      <c r="C91" s="31"/>
      <c r="D91" s="31"/>
      <c r="E91" s="32"/>
      <c r="F91" s="16" t="s">
        <v>31</v>
      </c>
      <c r="G91" s="13">
        <f>+'ANUAL '!G91-'ENERO-MARZO'!G91</f>
        <v>0</v>
      </c>
      <c r="H91" s="13">
        <f>+'ANUAL '!H91-'ENERO-MARZO'!H91</f>
        <v>0</v>
      </c>
      <c r="I91" s="13">
        <f>+'ANUAL '!I91-'ENERO-MARZO'!I91</f>
        <v>0</v>
      </c>
      <c r="J91" s="13">
        <f>+'ANUAL '!J91-'ENERO-MARZO'!J91</f>
        <v>0</v>
      </c>
      <c r="K91" s="13">
        <f>+'ANUAL '!K91-'ENERO-MARZO'!K91</f>
        <v>20000</v>
      </c>
      <c r="L91" s="13">
        <f>+'ANUAL '!L91-'ENERO-MARZO'!L91</f>
        <v>20000</v>
      </c>
      <c r="M91" s="13">
        <f>+'ANUAL '!M91-'ENERO-MARZO'!M91</f>
        <v>20000</v>
      </c>
      <c r="N91" s="13">
        <f>+'ANUAL '!N91-'ENERO-MARZO'!N91</f>
        <v>20000</v>
      </c>
      <c r="O91" s="13">
        <f>+'ANUAL '!O91-'ENERO-MARZO'!O91</f>
        <v>0</v>
      </c>
    </row>
    <row r="92" spans="1:15" ht="12.75">
      <c r="A92" s="38" t="s">
        <v>43</v>
      </c>
      <c r="B92" s="31"/>
      <c r="C92" s="31"/>
      <c r="D92" s="31"/>
      <c r="E92" s="31"/>
      <c r="F92" s="32"/>
      <c r="G92" s="10">
        <f>SUM(G93:G95)</f>
        <v>89289</v>
      </c>
      <c r="H92" s="10">
        <f aca="true" t="shared" si="14" ref="H92:O92">SUM(H93:H95)</f>
        <v>0</v>
      </c>
      <c r="I92" s="10">
        <f t="shared" si="14"/>
        <v>0</v>
      </c>
      <c r="J92" s="10">
        <f t="shared" si="14"/>
        <v>89289</v>
      </c>
      <c r="K92" s="10">
        <f t="shared" si="14"/>
        <v>92800</v>
      </c>
      <c r="L92" s="10">
        <f t="shared" si="14"/>
        <v>99522.98000000001</v>
      </c>
      <c r="M92" s="10">
        <f t="shared" si="14"/>
        <v>99522.98000000001</v>
      </c>
      <c r="N92" s="10">
        <f t="shared" si="14"/>
        <v>99111.46</v>
      </c>
      <c r="O92" s="10">
        <f t="shared" si="14"/>
        <v>0</v>
      </c>
    </row>
    <row r="93" spans="1:15" ht="12.75">
      <c r="A93" s="11"/>
      <c r="B93" s="35" t="s">
        <v>110</v>
      </c>
      <c r="C93" s="31"/>
      <c r="D93" s="31"/>
      <c r="E93" s="32"/>
      <c r="F93" s="12" t="s">
        <v>111</v>
      </c>
      <c r="G93" s="13">
        <f>+'ANUAL '!G93-'ENERO-MARZO'!G93</f>
        <v>75600</v>
      </c>
      <c r="H93" s="13">
        <f>+'ANUAL '!H93-'ENERO-MARZO'!H93</f>
        <v>0</v>
      </c>
      <c r="I93" s="13">
        <f>+'ANUAL '!I93-'ENERO-MARZO'!I93</f>
        <v>0</v>
      </c>
      <c r="J93" s="13">
        <f>+'ANUAL '!J93-'ENERO-MARZO'!J93</f>
        <v>75600</v>
      </c>
      <c r="K93" s="13">
        <f>+'ANUAL '!K93-'ENERO-MARZO'!K93</f>
        <v>92800</v>
      </c>
      <c r="L93" s="13">
        <f>+'ANUAL '!L93-'ENERO-MARZO'!L93</f>
        <v>92800</v>
      </c>
      <c r="M93" s="13">
        <f>+'ANUAL '!M93-'ENERO-MARZO'!M93</f>
        <v>92800</v>
      </c>
      <c r="N93" s="13">
        <f>+'ANUAL '!N93-'ENERO-MARZO'!N93</f>
        <v>92800</v>
      </c>
      <c r="O93" s="13">
        <f>+'ANUAL '!O93-'ENERO-MARZO'!O93</f>
        <v>0</v>
      </c>
    </row>
    <row r="94" spans="1:15" ht="12.75">
      <c r="A94" s="15"/>
      <c r="B94" s="36" t="s">
        <v>112</v>
      </c>
      <c r="C94" s="31"/>
      <c r="D94" s="31"/>
      <c r="E94" s="32"/>
      <c r="F94" s="16" t="s">
        <v>55</v>
      </c>
      <c r="G94" s="13">
        <f>+'ANUAL '!G94-'ENERO-MARZO'!G94</f>
        <v>10290</v>
      </c>
      <c r="H94" s="13">
        <f>+'ANUAL '!H94-'ENERO-MARZO'!H94</f>
        <v>0</v>
      </c>
      <c r="I94" s="13">
        <f>+'ANUAL '!I94-'ENERO-MARZO'!I94</f>
        <v>0</v>
      </c>
      <c r="J94" s="13">
        <f>+'ANUAL '!J94-'ENERO-MARZO'!J94</f>
        <v>10290</v>
      </c>
      <c r="K94" s="13">
        <f>+'ANUAL '!K94-'ENERO-MARZO'!K94</f>
        <v>0</v>
      </c>
      <c r="L94" s="13">
        <f>+'ANUAL '!L94-'ENERO-MARZO'!L94</f>
        <v>5054.88</v>
      </c>
      <c r="M94" s="13">
        <f>+'ANUAL '!M94-'ENERO-MARZO'!M94</f>
        <v>5054.88</v>
      </c>
      <c r="N94" s="13">
        <f>+'ANUAL '!N94-'ENERO-MARZO'!N94</f>
        <v>4745.46</v>
      </c>
      <c r="O94" s="13">
        <f>+'ANUAL '!O94-'ENERO-MARZO'!O94</f>
        <v>0</v>
      </c>
    </row>
    <row r="95" spans="1:15" ht="15">
      <c r="A95" s="11"/>
      <c r="B95" s="35" t="s">
        <v>113</v>
      </c>
      <c r="C95" s="31"/>
      <c r="D95" s="31"/>
      <c r="E95" s="32"/>
      <c r="F95" s="12" t="s">
        <v>53</v>
      </c>
      <c r="G95" s="13">
        <f>+'ANUAL '!G95-'ENERO-MARZO'!G95</f>
        <v>3399</v>
      </c>
      <c r="H95" s="13">
        <f>+'ANUAL '!H95-'ENERO-MARZO'!H95</f>
        <v>0</v>
      </c>
      <c r="I95" s="13">
        <f>+'ANUAL '!I95-'ENERO-MARZO'!I95</f>
        <v>0</v>
      </c>
      <c r="J95" s="13">
        <f>+'ANUAL '!J95-'ENERO-MARZO'!J95</f>
        <v>3399</v>
      </c>
      <c r="K95" s="13">
        <f>+'ANUAL '!K95-'ENERO-MARZO'!K95</f>
        <v>0</v>
      </c>
      <c r="L95" s="13">
        <f>+'ANUAL '!L95-'ENERO-MARZO'!L95</f>
        <v>1668.1000000000001</v>
      </c>
      <c r="M95" s="13">
        <f>+'ANUAL '!M95-'ENERO-MARZO'!M95</f>
        <v>1668.1000000000001</v>
      </c>
      <c r="N95" s="13">
        <f>+'ANUAL '!N95-'ENERO-MARZO'!N95</f>
        <v>1566</v>
      </c>
      <c r="O95" s="13">
        <f>+'ANUAL '!O95-'ENERO-MARZO'!O95</f>
        <v>0</v>
      </c>
    </row>
    <row r="96" spans="1:15" ht="12.75">
      <c r="A96" s="38" t="s">
        <v>56</v>
      </c>
      <c r="B96" s="31"/>
      <c r="C96" s="31"/>
      <c r="D96" s="31"/>
      <c r="E96" s="31"/>
      <c r="F96" s="32"/>
      <c r="G96" s="10">
        <f>SUM(G97)</f>
        <v>8002</v>
      </c>
      <c r="H96" s="10">
        <f aca="true" t="shared" si="15" ref="H96:O96">SUM(H97)</f>
        <v>0</v>
      </c>
      <c r="I96" s="10">
        <f t="shared" si="15"/>
        <v>0</v>
      </c>
      <c r="J96" s="10">
        <f t="shared" si="15"/>
        <v>8002</v>
      </c>
      <c r="K96" s="10">
        <f t="shared" si="15"/>
        <v>0</v>
      </c>
      <c r="L96" s="10">
        <f t="shared" si="15"/>
        <v>0</v>
      </c>
      <c r="M96" s="10">
        <f t="shared" si="15"/>
        <v>0</v>
      </c>
      <c r="N96" s="10">
        <f t="shared" si="15"/>
        <v>0</v>
      </c>
      <c r="O96" s="10">
        <f t="shared" si="15"/>
        <v>0</v>
      </c>
    </row>
    <row r="97" spans="1:15" ht="12.75">
      <c r="A97" s="15"/>
      <c r="B97" s="36" t="s">
        <v>114</v>
      </c>
      <c r="C97" s="31"/>
      <c r="D97" s="31"/>
      <c r="E97" s="32"/>
      <c r="F97" s="16" t="s">
        <v>60</v>
      </c>
      <c r="G97" s="17">
        <f>+'ANUAL '!G97-'ENERO-MARZO'!G97</f>
        <v>8002</v>
      </c>
      <c r="H97" s="17">
        <f>+'ANUAL '!H97-'ENERO-MARZO'!H97</f>
        <v>0</v>
      </c>
      <c r="I97" s="17">
        <f>+'ANUAL '!I97-'ENERO-MARZO'!I97</f>
        <v>0</v>
      </c>
      <c r="J97" s="17">
        <f>+'ANUAL '!J97-'ENERO-MARZO'!J97</f>
        <v>8002</v>
      </c>
      <c r="K97" s="17">
        <f>+'ANUAL '!K97-'ENERO-MARZO'!K97</f>
        <v>0</v>
      </c>
      <c r="L97" s="17">
        <f>+'ANUAL '!L97-'ENERO-MARZO'!L97</f>
        <v>0</v>
      </c>
      <c r="M97" s="17">
        <f>+'ANUAL '!M97-'ENERO-MARZO'!M97</f>
        <v>0</v>
      </c>
      <c r="N97" s="17">
        <f>+'ANUAL '!N97-'ENERO-MARZO'!N97</f>
        <v>0</v>
      </c>
      <c r="O97" s="17">
        <f>+'ANUAL '!O97-'ENERO-MARZO'!O97</f>
        <v>0</v>
      </c>
    </row>
    <row r="98" spans="1:15" ht="12.75">
      <c r="A98" s="37" t="s">
        <v>115</v>
      </c>
      <c r="B98" s="31"/>
      <c r="C98" s="31"/>
      <c r="D98" s="31"/>
      <c r="E98" s="31"/>
      <c r="F98" s="32"/>
      <c r="G98" s="9">
        <f>SUM(G99+G108+G115)</f>
        <v>57746</v>
      </c>
      <c r="H98" s="9">
        <f aca="true" t="shared" si="16" ref="H98:O98">SUM(H99+H108+H115)</f>
        <v>0</v>
      </c>
      <c r="I98" s="9">
        <f t="shared" si="16"/>
        <v>7500</v>
      </c>
      <c r="J98" s="9">
        <f t="shared" si="16"/>
        <v>50246</v>
      </c>
      <c r="K98" s="9">
        <f t="shared" si="16"/>
        <v>44.669999999998254</v>
      </c>
      <c r="L98" s="9">
        <f t="shared" si="16"/>
        <v>46693.649999999994</v>
      </c>
      <c r="M98" s="9">
        <f t="shared" si="16"/>
        <v>46693.649999999994</v>
      </c>
      <c r="N98" s="9">
        <f t="shared" si="16"/>
        <v>46541.74</v>
      </c>
      <c r="O98" s="9">
        <f t="shared" si="16"/>
        <v>0</v>
      </c>
    </row>
    <row r="99" spans="1:15" ht="12.75">
      <c r="A99" s="38" t="s">
        <v>17</v>
      </c>
      <c r="B99" s="31"/>
      <c r="C99" s="31"/>
      <c r="D99" s="31"/>
      <c r="E99" s="31"/>
      <c r="F99" s="32"/>
      <c r="G99" s="10">
        <f>SUM(G100:G107)</f>
        <v>47590</v>
      </c>
      <c r="H99" s="10">
        <f aca="true" t="shared" si="17" ref="H99:O99">SUM(H100:H107)</f>
        <v>0</v>
      </c>
      <c r="I99" s="10">
        <f t="shared" si="17"/>
        <v>0</v>
      </c>
      <c r="J99" s="10">
        <f t="shared" si="17"/>
        <v>47590</v>
      </c>
      <c r="K99" s="10">
        <f t="shared" si="17"/>
        <v>-1313.3300000000017</v>
      </c>
      <c r="L99" s="10">
        <f t="shared" si="17"/>
        <v>44063.7</v>
      </c>
      <c r="M99" s="10">
        <f t="shared" si="17"/>
        <v>44063.7</v>
      </c>
      <c r="N99" s="10">
        <f t="shared" si="17"/>
        <v>44063.7</v>
      </c>
      <c r="O99" s="10">
        <f t="shared" si="17"/>
        <v>0</v>
      </c>
    </row>
    <row r="100" spans="1:15" ht="12.75">
      <c r="A100" s="11"/>
      <c r="B100" s="35" t="s">
        <v>116</v>
      </c>
      <c r="C100" s="31"/>
      <c r="D100" s="31"/>
      <c r="E100" s="32"/>
      <c r="F100" s="12" t="s">
        <v>25</v>
      </c>
      <c r="G100" s="13">
        <f>+'ANUAL '!G100-'ENERO-MARZO'!G100</f>
        <v>26631</v>
      </c>
      <c r="H100" s="13">
        <f>+'ANUAL '!H100-'ENERO-MARZO'!H100</f>
        <v>0</v>
      </c>
      <c r="I100" s="13">
        <f>+'ANUAL '!I100-'ENERO-MARZO'!I100</f>
        <v>0</v>
      </c>
      <c r="J100" s="13">
        <f>+'ANUAL '!J100-'ENERO-MARZO'!J100</f>
        <v>26631</v>
      </c>
      <c r="K100" s="13">
        <f>+'ANUAL '!K100-'ENERO-MARZO'!K100</f>
        <v>0</v>
      </c>
      <c r="L100" s="13">
        <f>+'ANUAL '!L100-'ENERO-MARZO'!L100</f>
        <v>28141.34</v>
      </c>
      <c r="M100" s="13">
        <f>+'ANUAL '!M100-'ENERO-MARZO'!M100</f>
        <v>28141.34</v>
      </c>
      <c r="N100" s="13">
        <f>+'ANUAL '!N100-'ENERO-MARZO'!N100</f>
        <v>28141.34</v>
      </c>
      <c r="O100" s="13">
        <f>+'ANUAL '!O100-'ENERO-MARZO'!O100</f>
        <v>0</v>
      </c>
    </row>
    <row r="101" spans="1:15" ht="12.75">
      <c r="A101" s="15"/>
      <c r="B101" s="36" t="s">
        <v>117</v>
      </c>
      <c r="C101" s="31"/>
      <c r="D101" s="31"/>
      <c r="E101" s="32"/>
      <c r="F101" s="16" t="s">
        <v>37</v>
      </c>
      <c r="G101" s="13">
        <f>+'ANUAL '!G101-'ENERO-MARZO'!G101</f>
        <v>1200</v>
      </c>
      <c r="H101" s="13">
        <f>+'ANUAL '!H101-'ENERO-MARZO'!H101</f>
        <v>0</v>
      </c>
      <c r="I101" s="13">
        <f>+'ANUAL '!I101-'ENERO-MARZO'!I101</f>
        <v>0</v>
      </c>
      <c r="J101" s="13">
        <f>+'ANUAL '!J101-'ENERO-MARZO'!J101</f>
        <v>1200</v>
      </c>
      <c r="K101" s="13">
        <f>+'ANUAL '!K101-'ENERO-MARZO'!K101</f>
        <v>0</v>
      </c>
      <c r="L101" s="13">
        <f>+'ANUAL '!L101-'ENERO-MARZO'!L101</f>
        <v>1200</v>
      </c>
      <c r="M101" s="13">
        <f>+'ANUAL '!M101-'ENERO-MARZO'!M101</f>
        <v>1200</v>
      </c>
      <c r="N101" s="13">
        <f>+'ANUAL '!N101-'ENERO-MARZO'!N101</f>
        <v>1200</v>
      </c>
      <c r="O101" s="13">
        <f>+'ANUAL '!O101-'ENERO-MARZO'!O101</f>
        <v>0</v>
      </c>
    </row>
    <row r="102" spans="1:15" ht="12.75">
      <c r="A102" s="11"/>
      <c r="B102" s="35" t="s">
        <v>118</v>
      </c>
      <c r="C102" s="31"/>
      <c r="D102" s="31"/>
      <c r="E102" s="32"/>
      <c r="F102" s="12" t="s">
        <v>21</v>
      </c>
      <c r="G102" s="13">
        <f>+'ANUAL '!G102-'ENERO-MARZO'!G102</f>
        <v>6487</v>
      </c>
      <c r="H102" s="13">
        <f>+'ANUAL '!H102-'ENERO-MARZO'!H102</f>
        <v>0</v>
      </c>
      <c r="I102" s="13">
        <f>+'ANUAL '!I102-'ENERO-MARZO'!I102</f>
        <v>0</v>
      </c>
      <c r="J102" s="13">
        <f>+'ANUAL '!J102-'ENERO-MARZO'!J102</f>
        <v>6487</v>
      </c>
      <c r="K102" s="13">
        <f>+'ANUAL '!K102-'ENERO-MARZO'!K102</f>
        <v>-1313.3300000000017</v>
      </c>
      <c r="L102" s="13">
        <f>+'ANUAL '!L102-'ENERO-MARZO'!L102</f>
        <v>6135.009999999999</v>
      </c>
      <c r="M102" s="13">
        <f>+'ANUAL '!M102-'ENERO-MARZO'!M102</f>
        <v>6135.009999999999</v>
      </c>
      <c r="N102" s="13">
        <f>+'ANUAL '!N102-'ENERO-MARZO'!N102</f>
        <v>6135.009999999999</v>
      </c>
      <c r="O102" s="13">
        <f>+'ANUAL '!O102-'ENERO-MARZO'!O102</f>
        <v>0</v>
      </c>
    </row>
    <row r="103" spans="1:15" ht="12.75">
      <c r="A103" s="15"/>
      <c r="B103" s="36" t="s">
        <v>119</v>
      </c>
      <c r="C103" s="31"/>
      <c r="D103" s="31"/>
      <c r="E103" s="32"/>
      <c r="F103" s="16" t="s">
        <v>41</v>
      </c>
      <c r="G103" s="13">
        <f>+'ANUAL '!G103-'ENERO-MARZO'!G103</f>
        <v>3663</v>
      </c>
      <c r="H103" s="13">
        <f>+'ANUAL '!H103-'ENERO-MARZO'!H103</f>
        <v>0</v>
      </c>
      <c r="I103" s="13">
        <f>+'ANUAL '!I103-'ENERO-MARZO'!I103</f>
        <v>0</v>
      </c>
      <c r="J103" s="13">
        <f>+'ANUAL '!J103-'ENERO-MARZO'!J103</f>
        <v>3663</v>
      </c>
      <c r="K103" s="13">
        <f>+'ANUAL '!K103-'ENERO-MARZO'!K103</f>
        <v>0</v>
      </c>
      <c r="L103" s="13">
        <f>+'ANUAL '!L103-'ENERO-MARZO'!L103</f>
        <v>3595.2</v>
      </c>
      <c r="M103" s="13">
        <f>+'ANUAL '!M103-'ENERO-MARZO'!M103</f>
        <v>3595.2</v>
      </c>
      <c r="N103" s="13">
        <f>+'ANUAL '!N103-'ENERO-MARZO'!N103</f>
        <v>3595.2</v>
      </c>
      <c r="O103" s="13">
        <f>+'ANUAL '!O103-'ENERO-MARZO'!O103</f>
        <v>0</v>
      </c>
    </row>
    <row r="104" spans="1:15" ht="12.75">
      <c r="A104" s="11"/>
      <c r="B104" s="35" t="s">
        <v>120</v>
      </c>
      <c r="C104" s="31"/>
      <c r="D104" s="31"/>
      <c r="E104" s="32"/>
      <c r="F104" s="12" t="s">
        <v>33</v>
      </c>
      <c r="G104" s="13">
        <f>+'ANUAL '!G104-'ENERO-MARZO'!G104</f>
        <v>1917</v>
      </c>
      <c r="H104" s="13">
        <f>+'ANUAL '!H104-'ENERO-MARZO'!H104</f>
        <v>0</v>
      </c>
      <c r="I104" s="13">
        <f>+'ANUAL '!I104-'ENERO-MARZO'!I104</f>
        <v>0</v>
      </c>
      <c r="J104" s="13">
        <f>+'ANUAL '!J104-'ENERO-MARZO'!J104</f>
        <v>1917</v>
      </c>
      <c r="K104" s="13">
        <f>+'ANUAL '!K104-'ENERO-MARZO'!K104</f>
        <v>0</v>
      </c>
      <c r="L104" s="13">
        <f>+'ANUAL '!L104-'ENERO-MARZO'!L104</f>
        <v>1917.26</v>
      </c>
      <c r="M104" s="13">
        <f>+'ANUAL '!M104-'ENERO-MARZO'!M104</f>
        <v>1917.26</v>
      </c>
      <c r="N104" s="13">
        <f>+'ANUAL '!N104-'ENERO-MARZO'!N104</f>
        <v>1917.26</v>
      </c>
      <c r="O104" s="13">
        <f>+'ANUAL '!O104-'ENERO-MARZO'!O104</f>
        <v>0</v>
      </c>
    </row>
    <row r="105" spans="1:15" ht="12.75">
      <c r="A105" s="15"/>
      <c r="B105" s="36" t="s">
        <v>121</v>
      </c>
      <c r="C105" s="31"/>
      <c r="D105" s="31"/>
      <c r="E105" s="32"/>
      <c r="F105" s="16" t="s">
        <v>29</v>
      </c>
      <c r="G105" s="13">
        <f>+'ANUAL '!G105-'ENERO-MARZO'!G105</f>
        <v>0</v>
      </c>
      <c r="H105" s="13">
        <f>+'ANUAL '!H105-'ENERO-MARZO'!H105</f>
        <v>0</v>
      </c>
      <c r="I105" s="13">
        <f>+'ANUAL '!I105-'ENERO-MARZO'!I105</f>
        <v>0</v>
      </c>
      <c r="J105" s="13">
        <f>+'ANUAL '!J105-'ENERO-MARZO'!J105</f>
        <v>0</v>
      </c>
      <c r="K105" s="13">
        <f>+'ANUAL '!K105-'ENERO-MARZO'!K105</f>
        <v>0</v>
      </c>
      <c r="L105" s="13">
        <f>+'ANUAL '!L105-'ENERO-MARZO'!L105</f>
        <v>0</v>
      </c>
      <c r="M105" s="13">
        <f>+'ANUAL '!M105-'ENERO-MARZO'!M105</f>
        <v>0</v>
      </c>
      <c r="N105" s="13">
        <f>+'ANUAL '!N105-'ENERO-MARZO'!N105</f>
        <v>0</v>
      </c>
      <c r="O105" s="13">
        <f>+'ANUAL '!O105-'ENERO-MARZO'!O105</f>
        <v>0</v>
      </c>
    </row>
    <row r="106" spans="1:15" ht="12.75">
      <c r="A106" s="11"/>
      <c r="B106" s="35" t="s">
        <v>122</v>
      </c>
      <c r="C106" s="31"/>
      <c r="D106" s="31"/>
      <c r="E106" s="32"/>
      <c r="F106" s="12" t="s">
        <v>19</v>
      </c>
      <c r="G106" s="13">
        <f>+'ANUAL '!G106-'ENERO-MARZO'!G106</f>
        <v>5388</v>
      </c>
      <c r="H106" s="13">
        <f>+'ANUAL '!H106-'ENERO-MARZO'!H106</f>
        <v>0</v>
      </c>
      <c r="I106" s="13">
        <f>+'ANUAL '!I106-'ENERO-MARZO'!I106</f>
        <v>0</v>
      </c>
      <c r="J106" s="13">
        <f>+'ANUAL '!J106-'ENERO-MARZO'!J106</f>
        <v>5388</v>
      </c>
      <c r="K106" s="13">
        <f>+'ANUAL '!K106-'ENERO-MARZO'!K106</f>
        <v>0</v>
      </c>
      <c r="L106" s="13">
        <f>+'ANUAL '!L106-'ENERO-MARZO'!L106</f>
        <v>900</v>
      </c>
      <c r="M106" s="13">
        <f>+'ANUAL '!M106-'ENERO-MARZO'!M106</f>
        <v>900</v>
      </c>
      <c r="N106" s="13">
        <f>+'ANUAL '!N106-'ENERO-MARZO'!N106</f>
        <v>900</v>
      </c>
      <c r="O106" s="13">
        <f>+'ANUAL '!O106-'ENERO-MARZO'!O106</f>
        <v>0</v>
      </c>
    </row>
    <row r="107" spans="1:15" ht="12.75">
      <c r="A107" s="15"/>
      <c r="B107" s="36" t="s">
        <v>123</v>
      </c>
      <c r="C107" s="31"/>
      <c r="D107" s="31"/>
      <c r="E107" s="32"/>
      <c r="F107" s="16" t="s">
        <v>39</v>
      </c>
      <c r="G107" s="13">
        <f>+'ANUAL '!G107-'ENERO-MARZO'!G107</f>
        <v>2304</v>
      </c>
      <c r="H107" s="13">
        <f>+'ANUAL '!H107-'ENERO-MARZO'!H107</f>
        <v>0</v>
      </c>
      <c r="I107" s="13">
        <f>+'ANUAL '!I107-'ENERO-MARZO'!I107</f>
        <v>0</v>
      </c>
      <c r="J107" s="13">
        <f>+'ANUAL '!J107-'ENERO-MARZO'!J107</f>
        <v>2304</v>
      </c>
      <c r="K107" s="13">
        <f>+'ANUAL '!K107-'ENERO-MARZO'!K107</f>
        <v>0</v>
      </c>
      <c r="L107" s="13">
        <f>+'ANUAL '!L107-'ENERO-MARZO'!L107</f>
        <v>2174.8900000000003</v>
      </c>
      <c r="M107" s="13">
        <f>+'ANUAL '!M107-'ENERO-MARZO'!M107</f>
        <v>2174.8900000000003</v>
      </c>
      <c r="N107" s="13">
        <f>+'ANUAL '!N107-'ENERO-MARZO'!N107</f>
        <v>2174.8900000000003</v>
      </c>
      <c r="O107" s="13">
        <f>+'ANUAL '!O107-'ENERO-MARZO'!O107</f>
        <v>0</v>
      </c>
    </row>
    <row r="108" spans="1:15" ht="12.75">
      <c r="A108" s="38" t="s">
        <v>43</v>
      </c>
      <c r="B108" s="31"/>
      <c r="C108" s="31"/>
      <c r="D108" s="31"/>
      <c r="E108" s="31"/>
      <c r="F108" s="32"/>
      <c r="G108" s="10">
        <f>SUM(G109:G114)</f>
        <v>8610</v>
      </c>
      <c r="H108" s="10">
        <f aca="true" t="shared" si="18" ref="H108:O108">SUM(H109:H114)</f>
        <v>0</v>
      </c>
      <c r="I108" s="10">
        <f t="shared" si="18"/>
        <v>7500</v>
      </c>
      <c r="J108" s="10">
        <f t="shared" si="18"/>
        <v>1110</v>
      </c>
      <c r="K108" s="10">
        <f t="shared" si="18"/>
        <v>1358</v>
      </c>
      <c r="L108" s="10">
        <f t="shared" si="18"/>
        <v>2629.95</v>
      </c>
      <c r="M108" s="10">
        <f t="shared" si="18"/>
        <v>2629.95</v>
      </c>
      <c r="N108" s="10">
        <f t="shared" si="18"/>
        <v>2478.04</v>
      </c>
      <c r="O108" s="10">
        <f t="shared" si="18"/>
        <v>0</v>
      </c>
    </row>
    <row r="109" spans="1:15" ht="12.75">
      <c r="A109" s="11"/>
      <c r="B109" s="35" t="s">
        <v>124</v>
      </c>
      <c r="C109" s="31"/>
      <c r="D109" s="31"/>
      <c r="E109" s="32"/>
      <c r="F109" s="12" t="s">
        <v>73</v>
      </c>
      <c r="G109" s="13">
        <f>+'ANUAL '!G109-'ENERO-MARZO'!G109</f>
        <v>3000</v>
      </c>
      <c r="H109" s="13">
        <f>+'ANUAL '!H109-'ENERO-MARZO'!H109</f>
        <v>0</v>
      </c>
      <c r="I109" s="13">
        <f>+'ANUAL '!I109-'ENERO-MARZO'!I109</f>
        <v>4000</v>
      </c>
      <c r="J109" s="13">
        <f>+'ANUAL '!J109-'ENERO-MARZO'!J109</f>
        <v>-1000</v>
      </c>
      <c r="K109" s="13">
        <f>+'ANUAL '!K109-'ENERO-MARZO'!K109</f>
        <v>0</v>
      </c>
      <c r="L109" s="13">
        <f>+'ANUAL '!L109-'ENERO-MARZO'!L109</f>
        <v>0</v>
      </c>
      <c r="M109" s="13">
        <f>+'ANUAL '!M109-'ENERO-MARZO'!M109</f>
        <v>0</v>
      </c>
      <c r="N109" s="13">
        <f>+'ANUAL '!N109-'ENERO-MARZO'!N109</f>
        <v>0</v>
      </c>
      <c r="O109" s="13">
        <f>+'ANUAL '!O109-'ENERO-MARZO'!O109</f>
        <v>0</v>
      </c>
    </row>
    <row r="110" spans="1:15" ht="12.75">
      <c r="A110" s="15"/>
      <c r="B110" s="36" t="s">
        <v>125</v>
      </c>
      <c r="C110" s="31"/>
      <c r="D110" s="31"/>
      <c r="E110" s="32"/>
      <c r="F110" s="16" t="s">
        <v>73</v>
      </c>
      <c r="G110" s="13">
        <f>+'ANUAL '!G110-'ENERO-MARZO'!G110</f>
        <v>1500</v>
      </c>
      <c r="H110" s="13">
        <f>+'ANUAL '!H110-'ENERO-MARZO'!H110</f>
        <v>0</v>
      </c>
      <c r="I110" s="13">
        <f>+'ANUAL '!I110-'ENERO-MARZO'!I110</f>
        <v>0</v>
      </c>
      <c r="J110" s="13">
        <f>+'ANUAL '!J110-'ENERO-MARZO'!J110</f>
        <v>1500</v>
      </c>
      <c r="K110" s="13">
        <f>+'ANUAL '!K110-'ENERO-MARZO'!K110</f>
        <v>1358</v>
      </c>
      <c r="L110" s="13">
        <f>+'ANUAL '!L110-'ENERO-MARZO'!L110</f>
        <v>1358</v>
      </c>
      <c r="M110" s="13">
        <f>+'ANUAL '!M110-'ENERO-MARZO'!M110</f>
        <v>1358</v>
      </c>
      <c r="N110" s="13">
        <f>+'ANUAL '!N110-'ENERO-MARZO'!N110</f>
        <v>1358</v>
      </c>
      <c r="O110" s="13">
        <f>+'ANUAL '!O110-'ENERO-MARZO'!O110</f>
        <v>0</v>
      </c>
    </row>
    <row r="111" spans="1:15" ht="12.75">
      <c r="A111" s="11"/>
      <c r="B111" s="35" t="s">
        <v>126</v>
      </c>
      <c r="C111" s="31"/>
      <c r="D111" s="31"/>
      <c r="E111" s="32"/>
      <c r="F111" s="12" t="s">
        <v>73</v>
      </c>
      <c r="G111" s="13">
        <f>+'ANUAL '!G111-'ENERO-MARZO'!G111</f>
        <v>1500</v>
      </c>
      <c r="H111" s="13">
        <f>+'ANUAL '!H111-'ENERO-MARZO'!H111</f>
        <v>0</v>
      </c>
      <c r="I111" s="13">
        <f>+'ANUAL '!I111-'ENERO-MARZO'!I111</f>
        <v>2000</v>
      </c>
      <c r="J111" s="13">
        <f>+'ANUAL '!J111-'ENERO-MARZO'!J111</f>
        <v>-500</v>
      </c>
      <c r="K111" s="13">
        <f>+'ANUAL '!K111-'ENERO-MARZO'!K111</f>
        <v>0</v>
      </c>
      <c r="L111" s="13">
        <f>+'ANUAL '!L111-'ENERO-MARZO'!L111</f>
        <v>0</v>
      </c>
      <c r="M111" s="13">
        <f>+'ANUAL '!M111-'ENERO-MARZO'!M111</f>
        <v>0</v>
      </c>
      <c r="N111" s="13">
        <f>+'ANUAL '!N111-'ENERO-MARZO'!N111</f>
        <v>0</v>
      </c>
      <c r="O111" s="13">
        <f>+'ANUAL '!O111-'ENERO-MARZO'!O111</f>
        <v>0</v>
      </c>
    </row>
    <row r="112" spans="1:15" ht="12.75">
      <c r="A112" s="15"/>
      <c r="B112" s="36" t="s">
        <v>127</v>
      </c>
      <c r="C112" s="31"/>
      <c r="D112" s="31"/>
      <c r="E112" s="32"/>
      <c r="F112" s="16" t="s">
        <v>92</v>
      </c>
      <c r="G112" s="13">
        <f>+'ANUAL '!G112-'ENERO-MARZO'!G112</f>
        <v>1500</v>
      </c>
      <c r="H112" s="13">
        <f>+'ANUAL '!H112-'ENERO-MARZO'!H112</f>
        <v>0</v>
      </c>
      <c r="I112" s="13">
        <f>+'ANUAL '!I112-'ENERO-MARZO'!I112</f>
        <v>1500</v>
      </c>
      <c r="J112" s="13">
        <f>+'ANUAL '!J112-'ENERO-MARZO'!J112</f>
        <v>0</v>
      </c>
      <c r="K112" s="13">
        <f>+'ANUAL '!K112-'ENERO-MARZO'!K112</f>
        <v>0</v>
      </c>
      <c r="L112" s="13">
        <f>+'ANUAL '!L112-'ENERO-MARZO'!L112</f>
        <v>0</v>
      </c>
      <c r="M112" s="13">
        <f>+'ANUAL '!M112-'ENERO-MARZO'!M112</f>
        <v>0</v>
      </c>
      <c r="N112" s="13">
        <f>+'ANUAL '!N112-'ENERO-MARZO'!N112</f>
        <v>0</v>
      </c>
      <c r="O112" s="13">
        <f>+'ANUAL '!O112-'ENERO-MARZO'!O112</f>
        <v>0</v>
      </c>
    </row>
    <row r="113" spans="1:15" ht="15">
      <c r="A113" s="11"/>
      <c r="B113" s="35" t="s">
        <v>128</v>
      </c>
      <c r="C113" s="31"/>
      <c r="D113" s="31"/>
      <c r="E113" s="32"/>
      <c r="F113" s="12" t="s">
        <v>53</v>
      </c>
      <c r="G113" s="13">
        <f>+'ANUAL '!G113-'ENERO-MARZO'!G113</f>
        <v>276</v>
      </c>
      <c r="H113" s="13">
        <f>+'ANUAL '!H113-'ENERO-MARZO'!H113</f>
        <v>0</v>
      </c>
      <c r="I113" s="13">
        <f>+'ANUAL '!I113-'ENERO-MARZO'!I113</f>
        <v>0</v>
      </c>
      <c r="J113" s="13">
        <f>+'ANUAL '!J113-'ENERO-MARZO'!J113</f>
        <v>276</v>
      </c>
      <c r="K113" s="13">
        <f>+'ANUAL '!K113-'ENERO-MARZO'!K113</f>
        <v>0</v>
      </c>
      <c r="L113" s="13">
        <f>+'ANUAL '!L113-'ENERO-MARZO'!L113</f>
        <v>315.59</v>
      </c>
      <c r="M113" s="13">
        <f>+'ANUAL '!M113-'ENERO-MARZO'!M113</f>
        <v>315.59</v>
      </c>
      <c r="N113" s="13">
        <f>+'ANUAL '!N113-'ENERO-MARZO'!N113</f>
        <v>277.9</v>
      </c>
      <c r="O113" s="13">
        <f>+'ANUAL '!O113-'ENERO-MARZO'!O113</f>
        <v>0</v>
      </c>
    </row>
    <row r="114" spans="1:15" ht="12.75">
      <c r="A114" s="15"/>
      <c r="B114" s="36" t="s">
        <v>129</v>
      </c>
      <c r="C114" s="31"/>
      <c r="D114" s="31"/>
      <c r="E114" s="32"/>
      <c r="F114" s="16" t="s">
        <v>55</v>
      </c>
      <c r="G114" s="13">
        <f>+'ANUAL '!G114-'ENERO-MARZO'!G114</f>
        <v>834</v>
      </c>
      <c r="H114" s="13">
        <f>+'ANUAL '!H114-'ENERO-MARZO'!H114</f>
        <v>0</v>
      </c>
      <c r="I114" s="13">
        <f>+'ANUAL '!I114-'ENERO-MARZO'!I114</f>
        <v>0</v>
      </c>
      <c r="J114" s="13">
        <f>+'ANUAL '!J114-'ENERO-MARZO'!J114</f>
        <v>834</v>
      </c>
      <c r="K114" s="13">
        <f>+'ANUAL '!K114-'ENERO-MARZO'!K114</f>
        <v>0</v>
      </c>
      <c r="L114" s="13">
        <f>+'ANUAL '!L114-'ENERO-MARZO'!L114</f>
        <v>956.36</v>
      </c>
      <c r="M114" s="13">
        <f>+'ANUAL '!M114-'ENERO-MARZO'!M114</f>
        <v>956.36</v>
      </c>
      <c r="N114" s="13">
        <f>+'ANUAL '!N114-'ENERO-MARZO'!N114</f>
        <v>842.14</v>
      </c>
      <c r="O114" s="13">
        <f>+'ANUAL '!O114-'ENERO-MARZO'!O114</f>
        <v>0</v>
      </c>
    </row>
    <row r="115" spans="1:15" ht="12.75">
      <c r="A115" s="38" t="s">
        <v>56</v>
      </c>
      <c r="B115" s="31"/>
      <c r="C115" s="31"/>
      <c r="D115" s="31"/>
      <c r="E115" s="31"/>
      <c r="F115" s="32"/>
      <c r="G115" s="10">
        <f>SUM(G116)</f>
        <v>1546</v>
      </c>
      <c r="H115" s="10">
        <f aca="true" t="shared" si="19" ref="H115:O115">SUM(H116)</f>
        <v>0</v>
      </c>
      <c r="I115" s="10">
        <f t="shared" si="19"/>
        <v>0</v>
      </c>
      <c r="J115" s="10">
        <f t="shared" si="19"/>
        <v>1546</v>
      </c>
      <c r="K115" s="10">
        <f t="shared" si="19"/>
        <v>0</v>
      </c>
      <c r="L115" s="10">
        <f t="shared" si="19"/>
        <v>0</v>
      </c>
      <c r="M115" s="10">
        <f t="shared" si="19"/>
        <v>0</v>
      </c>
      <c r="N115" s="10">
        <f t="shared" si="19"/>
        <v>0</v>
      </c>
      <c r="O115" s="10">
        <f t="shared" si="19"/>
        <v>0</v>
      </c>
    </row>
    <row r="116" spans="1:15" ht="12.75">
      <c r="A116" s="11"/>
      <c r="B116" s="35" t="s">
        <v>130</v>
      </c>
      <c r="C116" s="31"/>
      <c r="D116" s="31"/>
      <c r="E116" s="32"/>
      <c r="F116" s="12" t="s">
        <v>60</v>
      </c>
      <c r="G116" s="13">
        <f>+'ANUAL '!G116-'ENERO-MARZO'!G116</f>
        <v>1546</v>
      </c>
      <c r="H116" s="13">
        <f>+'ANUAL '!H116-'ENERO-MARZO'!H116</f>
        <v>0</v>
      </c>
      <c r="I116" s="13">
        <f>+'ANUAL '!I116-'ENERO-MARZO'!I116</f>
        <v>0</v>
      </c>
      <c r="J116" s="13">
        <f>+'ANUAL '!J116-'ENERO-MARZO'!J116</f>
        <v>1546</v>
      </c>
      <c r="K116" s="13">
        <f>+'ANUAL '!K116-'ENERO-MARZO'!K116</f>
        <v>0</v>
      </c>
      <c r="L116" s="13">
        <f>+'ANUAL '!L116-'ENERO-MARZO'!L116</f>
        <v>0</v>
      </c>
      <c r="M116" s="13">
        <f>+'ANUAL '!M116-'ENERO-MARZO'!M116</f>
        <v>0</v>
      </c>
      <c r="N116" s="13">
        <f>+'ANUAL '!N116-'ENERO-MARZO'!N116</f>
        <v>0</v>
      </c>
      <c r="O116" s="13">
        <f>+'ANUAL '!O116-'ENERO-MARZO'!O116</f>
        <v>0</v>
      </c>
    </row>
    <row r="117" spans="1:15" ht="12.75">
      <c r="A117" s="37" t="s">
        <v>131</v>
      </c>
      <c r="B117" s="31"/>
      <c r="C117" s="31"/>
      <c r="D117" s="31"/>
      <c r="E117" s="31"/>
      <c r="F117" s="32"/>
      <c r="G117" s="9">
        <f>SUM(G118+G150+G161)</f>
        <v>2559548</v>
      </c>
      <c r="H117" s="9">
        <f aca="true" t="shared" si="20" ref="H117:O117">SUM(H118+H150+H161)</f>
        <v>0</v>
      </c>
      <c r="I117" s="9">
        <f t="shared" si="20"/>
        <v>5001.68</v>
      </c>
      <c r="J117" s="9">
        <f t="shared" si="20"/>
        <v>2554546.32</v>
      </c>
      <c r="K117" s="9">
        <f t="shared" si="20"/>
        <v>163521.57</v>
      </c>
      <c r="L117" s="9">
        <f t="shared" si="20"/>
        <v>2382441.909999999</v>
      </c>
      <c r="M117" s="9">
        <f t="shared" si="20"/>
        <v>2382441.909999999</v>
      </c>
      <c r="N117" s="9">
        <f t="shared" si="20"/>
        <v>2529716.94</v>
      </c>
      <c r="O117" s="9">
        <f t="shared" si="20"/>
        <v>0</v>
      </c>
    </row>
    <row r="118" spans="1:15" ht="12.75">
      <c r="A118" s="38" t="s">
        <v>17</v>
      </c>
      <c r="B118" s="31"/>
      <c r="C118" s="31"/>
      <c r="D118" s="31"/>
      <c r="E118" s="31"/>
      <c r="F118" s="32"/>
      <c r="G118" s="10">
        <f>SUM(G119:G149)</f>
        <v>2262467</v>
      </c>
      <c r="H118" s="10">
        <f aca="true" t="shared" si="21" ref="H118:O118">SUM(H119:H149)</f>
        <v>0</v>
      </c>
      <c r="I118" s="10">
        <f t="shared" si="21"/>
        <v>0</v>
      </c>
      <c r="J118" s="10">
        <f t="shared" si="21"/>
        <v>2262467</v>
      </c>
      <c r="K118" s="10">
        <f t="shared" si="21"/>
        <v>105993.25</v>
      </c>
      <c r="L118" s="10">
        <f t="shared" si="21"/>
        <v>2272293.9699999993</v>
      </c>
      <c r="M118" s="10">
        <f t="shared" si="21"/>
        <v>2272293.9699999993</v>
      </c>
      <c r="N118" s="10">
        <f t="shared" si="21"/>
        <v>2402293.9699999997</v>
      </c>
      <c r="O118" s="10">
        <f t="shared" si="21"/>
        <v>0</v>
      </c>
    </row>
    <row r="119" spans="1:15" ht="12.75">
      <c r="A119" s="15"/>
      <c r="B119" s="36" t="s">
        <v>132</v>
      </c>
      <c r="C119" s="31"/>
      <c r="D119" s="31"/>
      <c r="E119" s="32"/>
      <c r="F119" s="16" t="s">
        <v>25</v>
      </c>
      <c r="G119" s="17">
        <f>+'ANUAL '!G119-'ENERO-MARZO'!G119</f>
        <v>479028</v>
      </c>
      <c r="H119" s="17">
        <f>+'ANUAL '!H119-'ENERO-MARZO'!H119</f>
        <v>0</v>
      </c>
      <c r="I119" s="17">
        <f>+'ANUAL '!I119-'ENERO-MARZO'!I119</f>
        <v>0</v>
      </c>
      <c r="J119" s="17">
        <f>+'ANUAL '!J119-'ENERO-MARZO'!J119</f>
        <v>479028</v>
      </c>
      <c r="K119" s="17">
        <f>+'ANUAL '!K119-'ENERO-MARZO'!K119</f>
        <v>0</v>
      </c>
      <c r="L119" s="17">
        <f>+'ANUAL '!L119-'ENERO-MARZO'!L119</f>
        <v>534697.1699999999</v>
      </c>
      <c r="M119" s="17">
        <f>+'ANUAL '!M119-'ENERO-MARZO'!M119</f>
        <v>534697.1699999999</v>
      </c>
      <c r="N119" s="17">
        <f>+'ANUAL '!N119-'ENERO-MARZO'!N119</f>
        <v>534697.1699999999</v>
      </c>
      <c r="O119" s="17">
        <f>+'ANUAL '!O119-'ENERO-MARZO'!O119</f>
        <v>0</v>
      </c>
    </row>
    <row r="120" spans="1:15" ht="12.75">
      <c r="A120" s="11"/>
      <c r="B120" s="35" t="s">
        <v>133</v>
      </c>
      <c r="C120" s="31"/>
      <c r="D120" s="31"/>
      <c r="E120" s="32"/>
      <c r="F120" s="12" t="s">
        <v>33</v>
      </c>
      <c r="G120" s="17">
        <f>+'ANUAL '!G120-'ENERO-MARZO'!G120</f>
        <v>29276</v>
      </c>
      <c r="H120" s="17">
        <f>+'ANUAL '!H120-'ENERO-MARZO'!H120</f>
        <v>0</v>
      </c>
      <c r="I120" s="17">
        <f>+'ANUAL '!I120-'ENERO-MARZO'!I120</f>
        <v>0</v>
      </c>
      <c r="J120" s="17">
        <f>+'ANUAL '!J120-'ENERO-MARZO'!J120</f>
        <v>29276</v>
      </c>
      <c r="K120" s="17">
        <f>+'ANUAL '!K120-'ENERO-MARZO'!K120</f>
        <v>0</v>
      </c>
      <c r="L120" s="17">
        <f>+'ANUAL '!L120-'ENERO-MARZO'!L120</f>
        <v>18951.98</v>
      </c>
      <c r="M120" s="17">
        <f>+'ANUAL '!M120-'ENERO-MARZO'!M120</f>
        <v>18951.98</v>
      </c>
      <c r="N120" s="17">
        <f>+'ANUAL '!N120-'ENERO-MARZO'!N120</f>
        <v>18951.98</v>
      </c>
      <c r="O120" s="17">
        <f>+'ANUAL '!O120-'ENERO-MARZO'!O120</f>
        <v>0</v>
      </c>
    </row>
    <row r="121" spans="1:15" ht="12.75">
      <c r="A121" s="15"/>
      <c r="B121" s="36" t="s">
        <v>134</v>
      </c>
      <c r="C121" s="31"/>
      <c r="D121" s="31"/>
      <c r="E121" s="32"/>
      <c r="F121" s="16" t="s">
        <v>21</v>
      </c>
      <c r="G121" s="17">
        <f>+'ANUAL '!G121-'ENERO-MARZO'!G121</f>
        <v>120659</v>
      </c>
      <c r="H121" s="17">
        <f>+'ANUAL '!H121-'ENERO-MARZO'!H121</f>
        <v>0</v>
      </c>
      <c r="I121" s="17">
        <f>+'ANUAL '!I121-'ENERO-MARZO'!I121</f>
        <v>0</v>
      </c>
      <c r="J121" s="17">
        <f>+'ANUAL '!J121-'ENERO-MARZO'!J121</f>
        <v>120659</v>
      </c>
      <c r="K121" s="17">
        <f>+'ANUAL '!K121-'ENERO-MARZO'!K121</f>
        <v>-28425.21000000002</v>
      </c>
      <c r="L121" s="17">
        <f>+'ANUAL '!L121-'ENERO-MARZO'!L121</f>
        <v>136570.66</v>
      </c>
      <c r="M121" s="17">
        <f>+'ANUAL '!M121-'ENERO-MARZO'!M121</f>
        <v>136570.66</v>
      </c>
      <c r="N121" s="17">
        <f>+'ANUAL '!N121-'ENERO-MARZO'!N121</f>
        <v>136570.66</v>
      </c>
      <c r="O121" s="17">
        <f>+'ANUAL '!O121-'ENERO-MARZO'!O121</f>
        <v>0</v>
      </c>
    </row>
    <row r="122" spans="1:15" ht="12.75">
      <c r="A122" s="11"/>
      <c r="B122" s="35" t="s">
        <v>135</v>
      </c>
      <c r="C122" s="31"/>
      <c r="D122" s="31"/>
      <c r="E122" s="32"/>
      <c r="F122" s="12" t="s">
        <v>19</v>
      </c>
      <c r="G122" s="17">
        <f>+'ANUAL '!G122-'ENERO-MARZO'!G122</f>
        <v>108356</v>
      </c>
      <c r="H122" s="17">
        <f>+'ANUAL '!H122-'ENERO-MARZO'!H122</f>
        <v>0</v>
      </c>
      <c r="I122" s="17">
        <f>+'ANUAL '!I122-'ENERO-MARZO'!I122</f>
        <v>0</v>
      </c>
      <c r="J122" s="17">
        <f>+'ANUAL '!J122-'ENERO-MARZO'!J122</f>
        <v>108356</v>
      </c>
      <c r="K122" s="17">
        <f>+'ANUAL '!K122-'ENERO-MARZO'!K122</f>
        <v>58438.20000000001</v>
      </c>
      <c r="L122" s="17">
        <f>+'ANUAL '!L122-'ENERO-MARZO'!L122</f>
        <v>167677.01</v>
      </c>
      <c r="M122" s="17">
        <f>+'ANUAL '!M122-'ENERO-MARZO'!M122</f>
        <v>167677.01</v>
      </c>
      <c r="N122" s="17">
        <f>+'ANUAL '!N122-'ENERO-MARZO'!N122</f>
        <v>167677.01</v>
      </c>
      <c r="O122" s="17">
        <f>+'ANUAL '!O122-'ENERO-MARZO'!O122</f>
        <v>0</v>
      </c>
    </row>
    <row r="123" spans="1:15" ht="12.75">
      <c r="A123" s="15"/>
      <c r="B123" s="36" t="s">
        <v>136</v>
      </c>
      <c r="C123" s="31"/>
      <c r="D123" s="31"/>
      <c r="E123" s="32"/>
      <c r="F123" s="16" t="s">
        <v>41</v>
      </c>
      <c r="G123" s="17">
        <f>+'ANUAL '!G123-'ENERO-MARZO'!G123</f>
        <v>69525</v>
      </c>
      <c r="H123" s="17">
        <f>+'ANUAL '!H123-'ENERO-MARZO'!H123</f>
        <v>0</v>
      </c>
      <c r="I123" s="17">
        <f>+'ANUAL '!I123-'ENERO-MARZO'!I123</f>
        <v>0</v>
      </c>
      <c r="J123" s="17">
        <f>+'ANUAL '!J123-'ENERO-MARZO'!J123</f>
        <v>69525</v>
      </c>
      <c r="K123" s="17">
        <f>+'ANUAL '!K123-'ENERO-MARZO'!K123</f>
        <v>0</v>
      </c>
      <c r="L123" s="17">
        <f>+'ANUAL '!L123-'ENERO-MARZO'!L123</f>
        <v>70579.64</v>
      </c>
      <c r="M123" s="17">
        <f>+'ANUAL '!M123-'ENERO-MARZO'!M123</f>
        <v>70579.64</v>
      </c>
      <c r="N123" s="17">
        <f>+'ANUAL '!N123-'ENERO-MARZO'!N123</f>
        <v>70579.64</v>
      </c>
      <c r="O123" s="17">
        <f>+'ANUAL '!O123-'ENERO-MARZO'!O123</f>
        <v>0</v>
      </c>
    </row>
    <row r="124" spans="1:15" ht="12.75">
      <c r="A124" s="11"/>
      <c r="B124" s="35" t="s">
        <v>137</v>
      </c>
      <c r="C124" s="31"/>
      <c r="D124" s="31"/>
      <c r="E124" s="32"/>
      <c r="F124" s="12" t="s">
        <v>106</v>
      </c>
      <c r="G124" s="17">
        <f>+'ANUAL '!G124-'ENERO-MARZO'!G124</f>
        <v>26631</v>
      </c>
      <c r="H124" s="17">
        <f>+'ANUAL '!H124-'ENERO-MARZO'!H124</f>
        <v>0</v>
      </c>
      <c r="I124" s="17">
        <f>+'ANUAL '!I124-'ENERO-MARZO'!I124</f>
        <v>0</v>
      </c>
      <c r="J124" s="17">
        <f>+'ANUAL '!J124-'ENERO-MARZO'!J124</f>
        <v>26631</v>
      </c>
      <c r="K124" s="17">
        <f>+'ANUAL '!K124-'ENERO-MARZO'!K124</f>
        <v>0</v>
      </c>
      <c r="L124" s="17">
        <f>+'ANUAL '!L124-'ENERO-MARZO'!L124</f>
        <v>28141.339999999997</v>
      </c>
      <c r="M124" s="17">
        <f>+'ANUAL '!M124-'ENERO-MARZO'!M124</f>
        <v>28141.339999999997</v>
      </c>
      <c r="N124" s="17">
        <f>+'ANUAL '!N124-'ENERO-MARZO'!N124</f>
        <v>28141.339999999997</v>
      </c>
      <c r="O124" s="17">
        <f>+'ANUAL '!O124-'ENERO-MARZO'!O124</f>
        <v>0</v>
      </c>
    </row>
    <row r="125" spans="1:15" ht="15">
      <c r="A125" s="15"/>
      <c r="B125" s="36" t="s">
        <v>138</v>
      </c>
      <c r="C125" s="31"/>
      <c r="D125" s="31"/>
      <c r="E125" s="32"/>
      <c r="F125" s="16" t="s">
        <v>27</v>
      </c>
      <c r="G125" s="17">
        <f>+'ANUAL '!G125-'ENERO-MARZO'!G125</f>
        <v>1695</v>
      </c>
      <c r="H125" s="17">
        <f>+'ANUAL '!H125-'ENERO-MARZO'!H125</f>
        <v>0</v>
      </c>
      <c r="I125" s="17">
        <f>+'ANUAL '!I125-'ENERO-MARZO'!I125</f>
        <v>0</v>
      </c>
      <c r="J125" s="17">
        <f>+'ANUAL '!J125-'ENERO-MARZO'!J125</f>
        <v>1695</v>
      </c>
      <c r="K125" s="17">
        <f>+'ANUAL '!K125-'ENERO-MARZO'!K125</f>
        <v>0</v>
      </c>
      <c r="L125" s="17">
        <f>+'ANUAL '!L125-'ENERO-MARZO'!L125</f>
        <v>1884</v>
      </c>
      <c r="M125" s="17">
        <f>+'ANUAL '!M125-'ENERO-MARZO'!M125</f>
        <v>1884</v>
      </c>
      <c r="N125" s="17">
        <f>+'ANUAL '!N125-'ENERO-MARZO'!N125</f>
        <v>1884</v>
      </c>
      <c r="O125" s="17">
        <f>+'ANUAL '!O125-'ENERO-MARZO'!O125</f>
        <v>0</v>
      </c>
    </row>
    <row r="126" spans="1:15" ht="12.75">
      <c r="A126" s="11"/>
      <c r="B126" s="35" t="s">
        <v>139</v>
      </c>
      <c r="C126" s="31"/>
      <c r="D126" s="31"/>
      <c r="E126" s="32"/>
      <c r="F126" s="12" t="s">
        <v>29</v>
      </c>
      <c r="G126" s="17">
        <f>+'ANUAL '!G126-'ENERO-MARZO'!G126</f>
        <v>0</v>
      </c>
      <c r="H126" s="17">
        <f>+'ANUAL '!H126-'ENERO-MARZO'!H126</f>
        <v>0</v>
      </c>
      <c r="I126" s="17">
        <f>+'ANUAL '!I126-'ENERO-MARZO'!I126</f>
        <v>0</v>
      </c>
      <c r="J126" s="17">
        <f>+'ANUAL '!J126-'ENERO-MARZO'!J126</f>
        <v>0</v>
      </c>
      <c r="K126" s="17">
        <f>+'ANUAL '!K126-'ENERO-MARZO'!K126</f>
        <v>0</v>
      </c>
      <c r="L126" s="17">
        <f>+'ANUAL '!L126-'ENERO-MARZO'!L126</f>
        <v>0</v>
      </c>
      <c r="M126" s="17">
        <f>+'ANUAL '!M126-'ENERO-MARZO'!M126</f>
        <v>0</v>
      </c>
      <c r="N126" s="17">
        <f>+'ANUAL '!N126-'ENERO-MARZO'!N126</f>
        <v>0</v>
      </c>
      <c r="O126" s="17">
        <f>+'ANUAL '!O126-'ENERO-MARZO'!O126</f>
        <v>0</v>
      </c>
    </row>
    <row r="127" spans="1:15" ht="12.75">
      <c r="A127" s="15"/>
      <c r="B127" s="36" t="s">
        <v>140</v>
      </c>
      <c r="C127" s="31"/>
      <c r="D127" s="31"/>
      <c r="E127" s="32"/>
      <c r="F127" s="16" t="s">
        <v>37</v>
      </c>
      <c r="G127" s="17">
        <f>+'ANUAL '!G127-'ENERO-MARZO'!G127</f>
        <v>70500</v>
      </c>
      <c r="H127" s="17">
        <f>+'ANUAL '!H127-'ENERO-MARZO'!H127</f>
        <v>0</v>
      </c>
      <c r="I127" s="17">
        <f>+'ANUAL '!I127-'ENERO-MARZO'!I127</f>
        <v>0</v>
      </c>
      <c r="J127" s="17">
        <f>+'ANUAL '!J127-'ENERO-MARZO'!J127</f>
        <v>70500</v>
      </c>
      <c r="K127" s="17">
        <f>+'ANUAL '!K127-'ENERO-MARZO'!K127</f>
        <v>0</v>
      </c>
      <c r="L127" s="17">
        <f>+'ANUAL '!L127-'ENERO-MARZO'!L127</f>
        <v>69530</v>
      </c>
      <c r="M127" s="17">
        <f>+'ANUAL '!M127-'ENERO-MARZO'!M127</f>
        <v>69530</v>
      </c>
      <c r="N127" s="17">
        <f>+'ANUAL '!N127-'ENERO-MARZO'!N127</f>
        <v>69530</v>
      </c>
      <c r="O127" s="17">
        <f>+'ANUAL '!O127-'ENERO-MARZO'!O127</f>
        <v>0</v>
      </c>
    </row>
    <row r="128" spans="1:15" ht="12.75">
      <c r="A128" s="11"/>
      <c r="B128" s="35" t="s">
        <v>141</v>
      </c>
      <c r="C128" s="31"/>
      <c r="D128" s="31"/>
      <c r="E128" s="32"/>
      <c r="F128" s="12" t="s">
        <v>39</v>
      </c>
      <c r="G128" s="17">
        <f>+'ANUAL '!G128-'ENERO-MARZO'!G128</f>
        <v>46958</v>
      </c>
      <c r="H128" s="17">
        <f>+'ANUAL '!H128-'ENERO-MARZO'!H128</f>
        <v>0</v>
      </c>
      <c r="I128" s="17">
        <f>+'ANUAL '!I128-'ENERO-MARZO'!I128</f>
        <v>0</v>
      </c>
      <c r="J128" s="17">
        <f>+'ANUAL '!J128-'ENERO-MARZO'!J128</f>
        <v>46958</v>
      </c>
      <c r="K128" s="17">
        <f>+'ANUAL '!K128-'ENERO-MARZO'!K128</f>
        <v>0</v>
      </c>
      <c r="L128" s="17">
        <f>+'ANUAL '!L128-'ENERO-MARZO'!L128</f>
        <v>53615.58</v>
      </c>
      <c r="M128" s="17">
        <f>+'ANUAL '!M128-'ENERO-MARZO'!M128</f>
        <v>53615.58</v>
      </c>
      <c r="N128" s="17">
        <f>+'ANUAL '!N128-'ENERO-MARZO'!N128</f>
        <v>53615.58</v>
      </c>
      <c r="O128" s="17">
        <f>+'ANUAL '!O128-'ENERO-MARZO'!O128</f>
        <v>0</v>
      </c>
    </row>
    <row r="129" spans="1:15" ht="15">
      <c r="A129" s="15"/>
      <c r="B129" s="36" t="s">
        <v>142</v>
      </c>
      <c r="C129" s="31"/>
      <c r="D129" s="31"/>
      <c r="E129" s="32"/>
      <c r="F129" s="16" t="s">
        <v>23</v>
      </c>
      <c r="G129" s="17">
        <f>+'ANUAL '!G129-'ENERO-MARZO'!G129</f>
        <v>0</v>
      </c>
      <c r="H129" s="17">
        <f>+'ANUAL '!H129-'ENERO-MARZO'!H129</f>
        <v>0</v>
      </c>
      <c r="I129" s="17">
        <f>+'ANUAL '!I129-'ENERO-MARZO'!I129</f>
        <v>0</v>
      </c>
      <c r="J129" s="17">
        <f>+'ANUAL '!J129-'ENERO-MARZO'!J129</f>
        <v>0</v>
      </c>
      <c r="K129" s="17">
        <f>+'ANUAL '!K129-'ENERO-MARZO'!K129</f>
        <v>0</v>
      </c>
      <c r="L129" s="17">
        <f>+'ANUAL '!L129-'ENERO-MARZO'!L129</f>
        <v>0</v>
      </c>
      <c r="M129" s="17">
        <f>+'ANUAL '!M129-'ENERO-MARZO'!M129</f>
        <v>0</v>
      </c>
      <c r="N129" s="17">
        <f>+'ANUAL '!N129-'ENERO-MARZO'!N129</f>
        <v>0</v>
      </c>
      <c r="O129" s="17">
        <f>+'ANUAL '!O129-'ENERO-MARZO'!O129</f>
        <v>0</v>
      </c>
    </row>
    <row r="130" spans="1:15" ht="12.75">
      <c r="A130" s="11"/>
      <c r="B130" s="35" t="s">
        <v>143</v>
      </c>
      <c r="C130" s="31"/>
      <c r="D130" s="31"/>
      <c r="E130" s="32"/>
      <c r="F130" s="12" t="s">
        <v>37</v>
      </c>
      <c r="G130" s="17">
        <f>+'ANUAL '!G130-'ENERO-MARZO'!G130</f>
        <v>32100</v>
      </c>
      <c r="H130" s="17">
        <f>+'ANUAL '!H130-'ENERO-MARZO'!H130</f>
        <v>0</v>
      </c>
      <c r="I130" s="17">
        <f>+'ANUAL '!I130-'ENERO-MARZO'!I130</f>
        <v>0</v>
      </c>
      <c r="J130" s="17">
        <f>+'ANUAL '!J130-'ENERO-MARZO'!J130</f>
        <v>32100</v>
      </c>
      <c r="K130" s="17">
        <f>+'ANUAL '!K130-'ENERO-MARZO'!K130</f>
        <v>0</v>
      </c>
      <c r="L130" s="17">
        <f>+'ANUAL '!L130-'ENERO-MARZO'!L130</f>
        <v>20600</v>
      </c>
      <c r="M130" s="17">
        <f>+'ANUAL '!M130-'ENERO-MARZO'!M130</f>
        <v>20600</v>
      </c>
      <c r="N130" s="17">
        <f>+'ANUAL '!N130-'ENERO-MARZO'!N130</f>
        <v>20600</v>
      </c>
      <c r="O130" s="17">
        <f>+'ANUAL '!O130-'ENERO-MARZO'!O130</f>
        <v>0</v>
      </c>
    </row>
    <row r="131" spans="1:15" ht="12.75">
      <c r="A131" s="15"/>
      <c r="B131" s="36" t="s">
        <v>144</v>
      </c>
      <c r="C131" s="31"/>
      <c r="D131" s="31"/>
      <c r="E131" s="32"/>
      <c r="F131" s="16" t="s">
        <v>19</v>
      </c>
      <c r="G131" s="17">
        <f>+'ANUAL '!G131-'ENERO-MARZO'!G131</f>
        <v>99933</v>
      </c>
      <c r="H131" s="17">
        <f>+'ANUAL '!H131-'ENERO-MARZO'!H131</f>
        <v>0</v>
      </c>
      <c r="I131" s="17">
        <f>+'ANUAL '!I131-'ENERO-MARZO'!I131</f>
        <v>0</v>
      </c>
      <c r="J131" s="17">
        <f>+'ANUAL '!J131-'ENERO-MARZO'!J131</f>
        <v>99933</v>
      </c>
      <c r="K131" s="17">
        <f>+'ANUAL '!K131-'ENERO-MARZO'!K131</f>
        <v>105679.5</v>
      </c>
      <c r="L131" s="17">
        <f>+'ANUAL '!L131-'ENERO-MARZO'!L131</f>
        <v>118186.38</v>
      </c>
      <c r="M131" s="17">
        <f>+'ANUAL '!M131-'ENERO-MARZO'!M131</f>
        <v>118186.38</v>
      </c>
      <c r="N131" s="17">
        <f>+'ANUAL '!N131-'ENERO-MARZO'!N131</f>
        <v>118186.38</v>
      </c>
      <c r="O131" s="17">
        <f>+'ANUAL '!O131-'ENERO-MARZO'!O131</f>
        <v>0</v>
      </c>
    </row>
    <row r="132" spans="1:15" ht="12.75">
      <c r="A132" s="11"/>
      <c r="B132" s="35" t="s">
        <v>145</v>
      </c>
      <c r="C132" s="31"/>
      <c r="D132" s="31"/>
      <c r="E132" s="32"/>
      <c r="F132" s="12" t="s">
        <v>41</v>
      </c>
      <c r="G132" s="17">
        <f>+'ANUAL '!G132-'ENERO-MARZO'!G132</f>
        <v>38523</v>
      </c>
      <c r="H132" s="17">
        <f>+'ANUAL '!H132-'ENERO-MARZO'!H132</f>
        <v>0</v>
      </c>
      <c r="I132" s="17">
        <f>+'ANUAL '!I132-'ENERO-MARZO'!I132</f>
        <v>0</v>
      </c>
      <c r="J132" s="17">
        <f>+'ANUAL '!J132-'ENERO-MARZO'!J132</f>
        <v>38523</v>
      </c>
      <c r="K132" s="17">
        <f>+'ANUAL '!K132-'ENERO-MARZO'!K132</f>
        <v>0</v>
      </c>
      <c r="L132" s="17">
        <f>+'ANUAL '!L132-'ENERO-MARZO'!L132</f>
        <v>33568.36</v>
      </c>
      <c r="M132" s="17">
        <f>+'ANUAL '!M132-'ENERO-MARZO'!M132</f>
        <v>33568.36</v>
      </c>
      <c r="N132" s="17">
        <f>+'ANUAL '!N132-'ENERO-MARZO'!N132</f>
        <v>33568.36</v>
      </c>
      <c r="O132" s="17">
        <f>+'ANUAL '!O132-'ENERO-MARZO'!O132</f>
        <v>0</v>
      </c>
    </row>
    <row r="133" spans="1:15" ht="12.75">
      <c r="A133" s="15"/>
      <c r="B133" s="36" t="s">
        <v>146</v>
      </c>
      <c r="C133" s="31"/>
      <c r="D133" s="31"/>
      <c r="E133" s="32"/>
      <c r="F133" s="16" t="s">
        <v>39</v>
      </c>
      <c r="G133" s="17">
        <f>+'ANUAL '!G133-'ENERO-MARZO'!G133</f>
        <v>32616</v>
      </c>
      <c r="H133" s="17">
        <f>+'ANUAL '!H133-'ENERO-MARZO'!H133</f>
        <v>0</v>
      </c>
      <c r="I133" s="17">
        <f>+'ANUAL '!I133-'ENERO-MARZO'!I133</f>
        <v>0</v>
      </c>
      <c r="J133" s="17">
        <f>+'ANUAL '!J133-'ENERO-MARZO'!J133</f>
        <v>32616</v>
      </c>
      <c r="K133" s="17">
        <f>+'ANUAL '!K133-'ENERO-MARZO'!K133</f>
        <v>0</v>
      </c>
      <c r="L133" s="17">
        <f>+'ANUAL '!L133-'ENERO-MARZO'!L133</f>
        <v>30476.68</v>
      </c>
      <c r="M133" s="17">
        <f>+'ANUAL '!M133-'ENERO-MARZO'!M133</f>
        <v>30476.68</v>
      </c>
      <c r="N133" s="17">
        <f>+'ANUAL '!N133-'ENERO-MARZO'!N133</f>
        <v>30476.68</v>
      </c>
      <c r="O133" s="17">
        <f>+'ANUAL '!O133-'ENERO-MARZO'!O133</f>
        <v>0</v>
      </c>
    </row>
    <row r="134" spans="1:15" ht="12.75">
      <c r="A134" s="11"/>
      <c r="B134" s="35" t="s">
        <v>147</v>
      </c>
      <c r="C134" s="31"/>
      <c r="D134" s="31"/>
      <c r="E134" s="32"/>
      <c r="F134" s="12" t="s">
        <v>106</v>
      </c>
      <c r="G134" s="17">
        <f>+'ANUAL '!G134-'ENERO-MARZO'!G134</f>
        <v>121329</v>
      </c>
      <c r="H134" s="17">
        <f>+'ANUAL '!H134-'ENERO-MARZO'!H134</f>
        <v>0</v>
      </c>
      <c r="I134" s="17">
        <f>+'ANUAL '!I134-'ENERO-MARZO'!I134</f>
        <v>0</v>
      </c>
      <c r="J134" s="17">
        <f>+'ANUAL '!J134-'ENERO-MARZO'!J134</f>
        <v>121329</v>
      </c>
      <c r="K134" s="17">
        <f>+'ANUAL '!K134-'ENERO-MARZO'!K134</f>
        <v>0</v>
      </c>
      <c r="L134" s="17">
        <f>+'ANUAL '!L134-'ENERO-MARZO'!L134</f>
        <v>93752.00000000001</v>
      </c>
      <c r="M134" s="17">
        <f>+'ANUAL '!M134-'ENERO-MARZO'!M134</f>
        <v>93752.00000000001</v>
      </c>
      <c r="N134" s="17">
        <f>+'ANUAL '!N134-'ENERO-MARZO'!N134</f>
        <v>93752.00000000001</v>
      </c>
      <c r="O134" s="17">
        <f>+'ANUAL '!O134-'ENERO-MARZO'!O134</f>
        <v>0</v>
      </c>
    </row>
    <row r="135" spans="1:15" ht="15">
      <c r="A135" s="15"/>
      <c r="B135" s="36" t="s">
        <v>148</v>
      </c>
      <c r="C135" s="31"/>
      <c r="D135" s="31"/>
      <c r="E135" s="32"/>
      <c r="F135" s="16" t="s">
        <v>27</v>
      </c>
      <c r="G135" s="17">
        <f>+'ANUAL '!G135-'ENERO-MARZO'!G135</f>
        <v>1800</v>
      </c>
      <c r="H135" s="17">
        <f>+'ANUAL '!H135-'ENERO-MARZO'!H135</f>
        <v>0</v>
      </c>
      <c r="I135" s="17">
        <f>+'ANUAL '!I135-'ENERO-MARZO'!I135</f>
        <v>0</v>
      </c>
      <c r="J135" s="17">
        <f>+'ANUAL '!J135-'ENERO-MARZO'!J135</f>
        <v>1800</v>
      </c>
      <c r="K135" s="17">
        <f>+'ANUAL '!K135-'ENERO-MARZO'!K135</f>
        <v>0</v>
      </c>
      <c r="L135" s="17">
        <f>+'ANUAL '!L135-'ENERO-MARZO'!L135</f>
        <v>1635</v>
      </c>
      <c r="M135" s="17">
        <f>+'ANUAL '!M135-'ENERO-MARZO'!M135</f>
        <v>1635</v>
      </c>
      <c r="N135" s="17">
        <f>+'ANUAL '!N135-'ENERO-MARZO'!N135</f>
        <v>1635</v>
      </c>
      <c r="O135" s="17">
        <f>+'ANUAL '!O135-'ENERO-MARZO'!O135</f>
        <v>0</v>
      </c>
    </row>
    <row r="136" spans="1:15" ht="12.75">
      <c r="A136" s="11"/>
      <c r="B136" s="35" t="s">
        <v>149</v>
      </c>
      <c r="C136" s="31"/>
      <c r="D136" s="31"/>
      <c r="E136" s="32"/>
      <c r="F136" s="12" t="s">
        <v>33</v>
      </c>
      <c r="G136" s="17">
        <f>+'ANUAL '!G136-'ENERO-MARZO'!G136</f>
        <v>28444</v>
      </c>
      <c r="H136" s="17">
        <f>+'ANUAL '!H136-'ENERO-MARZO'!H136</f>
        <v>0</v>
      </c>
      <c r="I136" s="17">
        <f>+'ANUAL '!I136-'ENERO-MARZO'!I136</f>
        <v>0</v>
      </c>
      <c r="J136" s="17">
        <f>+'ANUAL '!J136-'ENERO-MARZO'!J136</f>
        <v>28444</v>
      </c>
      <c r="K136" s="17">
        <f>+'ANUAL '!K136-'ENERO-MARZO'!K136</f>
        <v>0</v>
      </c>
      <c r="L136" s="17">
        <f>+'ANUAL '!L136-'ENERO-MARZO'!L136</f>
        <v>14471.63</v>
      </c>
      <c r="M136" s="17">
        <f>+'ANUAL '!M136-'ENERO-MARZO'!M136</f>
        <v>14471.63</v>
      </c>
      <c r="N136" s="17">
        <f>+'ANUAL '!N136-'ENERO-MARZO'!N136</f>
        <v>14471.63</v>
      </c>
      <c r="O136" s="17">
        <f>+'ANUAL '!O136-'ENERO-MARZO'!O136</f>
        <v>0</v>
      </c>
    </row>
    <row r="137" spans="1:15" ht="12.75">
      <c r="A137" s="15"/>
      <c r="B137" s="36" t="s">
        <v>150</v>
      </c>
      <c r="C137" s="31"/>
      <c r="D137" s="31"/>
      <c r="E137" s="32"/>
      <c r="F137" s="16" t="s">
        <v>21</v>
      </c>
      <c r="G137" s="17">
        <f>+'ANUAL '!G137-'ENERO-MARZO'!G137</f>
        <v>93039</v>
      </c>
      <c r="H137" s="17">
        <f>+'ANUAL '!H137-'ENERO-MARZO'!H137</f>
        <v>0</v>
      </c>
      <c r="I137" s="17">
        <f>+'ANUAL '!I137-'ENERO-MARZO'!I137</f>
        <v>0</v>
      </c>
      <c r="J137" s="17">
        <f>+'ANUAL '!J137-'ENERO-MARZO'!J137</f>
        <v>93039</v>
      </c>
      <c r="K137" s="17">
        <f>+'ANUAL '!K137-'ENERO-MARZO'!K137</f>
        <v>-19717.929999999993</v>
      </c>
      <c r="L137" s="17">
        <f>+'ANUAL '!L137-'ENERO-MARZO'!L137</f>
        <v>87325.87000000001</v>
      </c>
      <c r="M137" s="17">
        <f>+'ANUAL '!M137-'ENERO-MARZO'!M137</f>
        <v>87325.87000000001</v>
      </c>
      <c r="N137" s="17">
        <f>+'ANUAL '!N137-'ENERO-MARZO'!N137</f>
        <v>87325.87000000001</v>
      </c>
      <c r="O137" s="17">
        <f>+'ANUAL '!O137-'ENERO-MARZO'!O137</f>
        <v>0</v>
      </c>
    </row>
    <row r="138" spans="1:15" ht="12.75">
      <c r="A138" s="11"/>
      <c r="B138" s="35" t="s">
        <v>151</v>
      </c>
      <c r="C138" s="31"/>
      <c r="D138" s="31"/>
      <c r="E138" s="32"/>
      <c r="F138" s="12" t="s">
        <v>25</v>
      </c>
      <c r="G138" s="17">
        <f>+'ANUAL '!G138-'ENERO-MARZO'!G138</f>
        <v>272706</v>
      </c>
      <c r="H138" s="17">
        <f>+'ANUAL '!H138-'ENERO-MARZO'!H138</f>
        <v>0</v>
      </c>
      <c r="I138" s="17">
        <f>+'ANUAL '!I138-'ENERO-MARZO'!I138</f>
        <v>0</v>
      </c>
      <c r="J138" s="17">
        <f>+'ANUAL '!J138-'ENERO-MARZO'!J138</f>
        <v>272706</v>
      </c>
      <c r="K138" s="17">
        <f>+'ANUAL '!K138-'ENERO-MARZO'!K138</f>
        <v>0</v>
      </c>
      <c r="L138" s="17">
        <f>+'ANUAL '!L138-'ENERO-MARZO'!L138</f>
        <v>296496.54</v>
      </c>
      <c r="M138" s="17">
        <f>+'ANUAL '!M138-'ENERO-MARZO'!M138</f>
        <v>296496.54</v>
      </c>
      <c r="N138" s="17">
        <f>+'ANUAL '!N138-'ENERO-MARZO'!N138</f>
        <v>296496.54</v>
      </c>
      <c r="O138" s="17">
        <f>+'ANUAL '!O138-'ENERO-MARZO'!O138</f>
        <v>0</v>
      </c>
    </row>
    <row r="139" spans="1:15" ht="12.75">
      <c r="A139" s="15"/>
      <c r="B139" s="36" t="s">
        <v>152</v>
      </c>
      <c r="C139" s="31"/>
      <c r="D139" s="31"/>
      <c r="E139" s="32"/>
      <c r="F139" s="16" t="s">
        <v>29</v>
      </c>
      <c r="G139" s="17">
        <f>+'ANUAL '!G139-'ENERO-MARZO'!G139</f>
        <v>0</v>
      </c>
      <c r="H139" s="17">
        <f>+'ANUAL '!H139-'ENERO-MARZO'!H139</f>
        <v>0</v>
      </c>
      <c r="I139" s="17">
        <f>+'ANUAL '!I139-'ENERO-MARZO'!I139</f>
        <v>0</v>
      </c>
      <c r="J139" s="17">
        <f>+'ANUAL '!J139-'ENERO-MARZO'!J139</f>
        <v>0</v>
      </c>
      <c r="K139" s="17">
        <f>+'ANUAL '!K139-'ENERO-MARZO'!K139</f>
        <v>0</v>
      </c>
      <c r="L139" s="17">
        <f>+'ANUAL '!L139-'ENERO-MARZO'!L139</f>
        <v>0</v>
      </c>
      <c r="M139" s="17">
        <f>+'ANUAL '!M139-'ENERO-MARZO'!M139</f>
        <v>0</v>
      </c>
      <c r="N139" s="17">
        <f>+'ANUAL '!N139-'ENERO-MARZO'!N139</f>
        <v>0</v>
      </c>
      <c r="O139" s="17">
        <f>+'ANUAL '!O139-'ENERO-MARZO'!O139</f>
        <v>0</v>
      </c>
    </row>
    <row r="140" spans="1:15" ht="12.75">
      <c r="A140" s="11"/>
      <c r="B140" s="35" t="s">
        <v>153</v>
      </c>
      <c r="C140" s="31"/>
      <c r="D140" s="31"/>
      <c r="E140" s="32"/>
      <c r="F140" s="12" t="s">
        <v>37</v>
      </c>
      <c r="G140" s="17">
        <f>+'ANUAL '!G140-'ENERO-MARZO'!G140</f>
        <v>15600</v>
      </c>
      <c r="H140" s="17">
        <f>+'ANUAL '!H140-'ENERO-MARZO'!H140</f>
        <v>0</v>
      </c>
      <c r="I140" s="17">
        <f>+'ANUAL '!I140-'ENERO-MARZO'!I140</f>
        <v>0</v>
      </c>
      <c r="J140" s="17">
        <f>+'ANUAL '!J140-'ENERO-MARZO'!J140</f>
        <v>15600</v>
      </c>
      <c r="K140" s="17">
        <f>+'ANUAL '!K140-'ENERO-MARZO'!K140</f>
        <v>0</v>
      </c>
      <c r="L140" s="17">
        <f>+'ANUAL '!L140-'ENERO-MARZO'!L140</f>
        <v>13046.669999999998</v>
      </c>
      <c r="M140" s="17">
        <f>+'ANUAL '!M140-'ENERO-MARZO'!M140</f>
        <v>13046.669999999998</v>
      </c>
      <c r="N140" s="17">
        <f>+'ANUAL '!N140-'ENERO-MARZO'!N140</f>
        <v>13046.669999999998</v>
      </c>
      <c r="O140" s="17">
        <f>+'ANUAL '!O140-'ENERO-MARZO'!O140</f>
        <v>0</v>
      </c>
    </row>
    <row r="141" spans="1:15" ht="12.75">
      <c r="A141" s="15"/>
      <c r="B141" s="36" t="s">
        <v>154</v>
      </c>
      <c r="C141" s="31"/>
      <c r="D141" s="31"/>
      <c r="E141" s="32"/>
      <c r="F141" s="16" t="s">
        <v>106</v>
      </c>
      <c r="G141" s="17">
        <f>+'ANUAL '!G141-'ENERO-MARZO'!G141</f>
        <v>97974</v>
      </c>
      <c r="H141" s="17">
        <f>+'ANUAL '!H141-'ENERO-MARZO'!H141</f>
        <v>0</v>
      </c>
      <c r="I141" s="17">
        <f>+'ANUAL '!I141-'ENERO-MARZO'!I141</f>
        <v>0</v>
      </c>
      <c r="J141" s="17">
        <f>+'ANUAL '!J141-'ENERO-MARZO'!J141</f>
        <v>97974</v>
      </c>
      <c r="K141" s="17">
        <f>+'ANUAL '!K141-'ENERO-MARZO'!K141</f>
        <v>0</v>
      </c>
      <c r="L141" s="17">
        <f>+'ANUAL '!L141-'ENERO-MARZO'!L141</f>
        <v>104145.84</v>
      </c>
      <c r="M141" s="17">
        <f>+'ANUAL '!M141-'ENERO-MARZO'!M141</f>
        <v>104145.84</v>
      </c>
      <c r="N141" s="17">
        <f>+'ANUAL '!N141-'ENERO-MARZO'!N141</f>
        <v>104145.84</v>
      </c>
      <c r="O141" s="17">
        <f>+'ANUAL '!O141-'ENERO-MARZO'!O141</f>
        <v>0</v>
      </c>
    </row>
    <row r="142" spans="1:15" ht="15">
      <c r="A142" s="11"/>
      <c r="B142" s="35" t="s">
        <v>155</v>
      </c>
      <c r="C142" s="31"/>
      <c r="D142" s="31"/>
      <c r="E142" s="32"/>
      <c r="F142" s="12" t="s">
        <v>27</v>
      </c>
      <c r="G142" s="17">
        <f>+'ANUAL '!G142-'ENERO-MARZO'!G142</f>
        <v>1470</v>
      </c>
      <c r="H142" s="17">
        <f>+'ANUAL '!H142-'ENERO-MARZO'!H142</f>
        <v>0</v>
      </c>
      <c r="I142" s="17">
        <f>+'ANUAL '!I142-'ENERO-MARZO'!I142</f>
        <v>0</v>
      </c>
      <c r="J142" s="17">
        <f>+'ANUAL '!J142-'ENERO-MARZO'!J142</f>
        <v>1470</v>
      </c>
      <c r="K142" s="17">
        <f>+'ANUAL '!K142-'ENERO-MARZO'!K142</f>
        <v>0</v>
      </c>
      <c r="L142" s="17">
        <f>+'ANUAL '!L142-'ENERO-MARZO'!L142</f>
        <v>1334</v>
      </c>
      <c r="M142" s="17">
        <f>+'ANUAL '!M142-'ENERO-MARZO'!M142</f>
        <v>1334</v>
      </c>
      <c r="N142" s="17">
        <f>+'ANUAL '!N142-'ENERO-MARZO'!N142</f>
        <v>1334</v>
      </c>
      <c r="O142" s="17">
        <f>+'ANUAL '!O142-'ENERO-MARZO'!O142</f>
        <v>0</v>
      </c>
    </row>
    <row r="143" spans="1:15" ht="12.75">
      <c r="A143" s="15"/>
      <c r="B143" s="36" t="s">
        <v>156</v>
      </c>
      <c r="C143" s="31"/>
      <c r="D143" s="31"/>
      <c r="E143" s="32"/>
      <c r="F143" s="16" t="s">
        <v>33</v>
      </c>
      <c r="G143" s="17">
        <f>+'ANUAL '!G143-'ENERO-MARZO'!G143</f>
        <v>19026</v>
      </c>
      <c r="H143" s="17">
        <f>+'ANUAL '!H143-'ENERO-MARZO'!H143</f>
        <v>0</v>
      </c>
      <c r="I143" s="17">
        <f>+'ANUAL '!I143-'ENERO-MARZO'!I143</f>
        <v>0</v>
      </c>
      <c r="J143" s="17">
        <f>+'ANUAL '!J143-'ENERO-MARZO'!J143</f>
        <v>19026</v>
      </c>
      <c r="K143" s="17">
        <f>+'ANUAL '!K143-'ENERO-MARZO'!K143</f>
        <v>0</v>
      </c>
      <c r="L143" s="17">
        <f>+'ANUAL '!L143-'ENERO-MARZO'!L143</f>
        <v>7969.42</v>
      </c>
      <c r="M143" s="17">
        <f>+'ANUAL '!M143-'ENERO-MARZO'!M143</f>
        <v>7969.42</v>
      </c>
      <c r="N143" s="17">
        <f>+'ANUAL '!N143-'ENERO-MARZO'!N143</f>
        <v>7969.42</v>
      </c>
      <c r="O143" s="17">
        <f>+'ANUAL '!O143-'ENERO-MARZO'!O143</f>
        <v>0</v>
      </c>
    </row>
    <row r="144" spans="1:15" ht="12.75">
      <c r="A144" s="11"/>
      <c r="B144" s="35" t="s">
        <v>157</v>
      </c>
      <c r="C144" s="31"/>
      <c r="D144" s="31"/>
      <c r="E144" s="32"/>
      <c r="F144" s="12" t="s">
        <v>19</v>
      </c>
      <c r="G144" s="17">
        <f>+'ANUAL '!G144-'ENERO-MARZO'!G144</f>
        <v>188620</v>
      </c>
      <c r="H144" s="17">
        <f>+'ANUAL '!H144-'ENERO-MARZO'!H144</f>
        <v>0</v>
      </c>
      <c r="I144" s="17">
        <f>+'ANUAL '!I144-'ENERO-MARZO'!I144</f>
        <v>0</v>
      </c>
      <c r="J144" s="17">
        <f>+'ANUAL '!J144-'ENERO-MARZO'!J144</f>
        <v>188620</v>
      </c>
      <c r="K144" s="17">
        <f>+'ANUAL '!K144-'ENERO-MARZO'!K144</f>
        <v>0</v>
      </c>
      <c r="L144" s="17">
        <f>+'ANUAL '!L144-'ENERO-MARZO'!L144</f>
        <v>167133.23</v>
      </c>
      <c r="M144" s="17">
        <f>+'ANUAL '!M144-'ENERO-MARZO'!M144</f>
        <v>167133.23</v>
      </c>
      <c r="N144" s="17">
        <f>+'ANUAL '!N144-'ENERO-MARZO'!N144</f>
        <v>297133.23</v>
      </c>
      <c r="O144" s="17">
        <f>+'ANUAL '!O144-'ENERO-MARZO'!O144</f>
        <v>0</v>
      </c>
    </row>
    <row r="145" spans="1:15" ht="12.75">
      <c r="A145" s="15"/>
      <c r="B145" s="36" t="s">
        <v>158</v>
      </c>
      <c r="C145" s="31"/>
      <c r="D145" s="31"/>
      <c r="E145" s="32"/>
      <c r="F145" s="16" t="s">
        <v>39</v>
      </c>
      <c r="G145" s="17">
        <f>+'ANUAL '!G145-'ENERO-MARZO'!G145</f>
        <v>20316</v>
      </c>
      <c r="H145" s="17">
        <f>+'ANUAL '!H145-'ENERO-MARZO'!H145</f>
        <v>0</v>
      </c>
      <c r="I145" s="17">
        <f>+'ANUAL '!I145-'ENERO-MARZO'!I145</f>
        <v>0</v>
      </c>
      <c r="J145" s="17">
        <f>+'ANUAL '!J145-'ENERO-MARZO'!J145</f>
        <v>20316</v>
      </c>
      <c r="K145" s="17">
        <f>+'ANUAL '!K145-'ENERO-MARZO'!K145</f>
        <v>0</v>
      </c>
      <c r="L145" s="17">
        <f>+'ANUAL '!L145-'ENERO-MARZO'!L145</f>
        <v>22540.219999999994</v>
      </c>
      <c r="M145" s="17">
        <f>+'ANUAL '!M145-'ENERO-MARZO'!M145</f>
        <v>22540.219999999994</v>
      </c>
      <c r="N145" s="17">
        <f>+'ANUAL '!N145-'ENERO-MARZO'!N145</f>
        <v>22540.219999999994</v>
      </c>
      <c r="O145" s="17">
        <f>+'ANUAL '!O145-'ENERO-MARZO'!O145</f>
        <v>0</v>
      </c>
    </row>
    <row r="146" spans="1:15" ht="12.75">
      <c r="A146" s="11"/>
      <c r="B146" s="35" t="s">
        <v>159</v>
      </c>
      <c r="C146" s="31"/>
      <c r="D146" s="31"/>
      <c r="E146" s="32"/>
      <c r="F146" s="12" t="s">
        <v>29</v>
      </c>
      <c r="G146" s="17">
        <f>+'ANUAL '!G146-'ENERO-MARZO'!G146</f>
        <v>0</v>
      </c>
      <c r="H146" s="17">
        <f>+'ANUAL '!H146-'ENERO-MARZO'!H146</f>
        <v>0</v>
      </c>
      <c r="I146" s="17">
        <f>+'ANUAL '!I146-'ENERO-MARZO'!I146</f>
        <v>0</v>
      </c>
      <c r="J146" s="17">
        <f>+'ANUAL '!J146-'ENERO-MARZO'!J146</f>
        <v>0</v>
      </c>
      <c r="K146" s="17">
        <f>+'ANUAL '!K146-'ENERO-MARZO'!K146</f>
        <v>0</v>
      </c>
      <c r="L146" s="17">
        <f>+'ANUAL '!L146-'ENERO-MARZO'!L146</f>
        <v>0</v>
      </c>
      <c r="M146" s="17">
        <f>+'ANUAL '!M146-'ENERO-MARZO'!M146</f>
        <v>0</v>
      </c>
      <c r="N146" s="17">
        <f>+'ANUAL '!N146-'ENERO-MARZO'!N146</f>
        <v>0</v>
      </c>
      <c r="O146" s="17">
        <f>+'ANUAL '!O146-'ENERO-MARZO'!O146</f>
        <v>0</v>
      </c>
    </row>
    <row r="147" spans="1:15" ht="12.75">
      <c r="A147" s="15"/>
      <c r="B147" s="36" t="s">
        <v>160</v>
      </c>
      <c r="C147" s="31"/>
      <c r="D147" s="31"/>
      <c r="E147" s="32"/>
      <c r="F147" s="16" t="s">
        <v>25</v>
      </c>
      <c r="G147" s="17">
        <f>+'ANUAL '!G147-'ENERO-MARZO'!G147</f>
        <v>161145</v>
      </c>
      <c r="H147" s="17">
        <f>+'ANUAL '!H147-'ENERO-MARZO'!H147</f>
        <v>0</v>
      </c>
      <c r="I147" s="17">
        <f>+'ANUAL '!I147-'ENERO-MARZO'!I147</f>
        <v>0</v>
      </c>
      <c r="J147" s="17">
        <f>+'ANUAL '!J147-'ENERO-MARZO'!J147</f>
        <v>161145</v>
      </c>
      <c r="K147" s="17">
        <f>+'ANUAL '!K147-'ENERO-MARZO'!K147</f>
        <v>0</v>
      </c>
      <c r="L147" s="17">
        <f>+'ANUAL '!L147-'ENERO-MARZO'!L147</f>
        <v>93662.8</v>
      </c>
      <c r="M147" s="17">
        <f>+'ANUAL '!M147-'ENERO-MARZO'!M147</f>
        <v>93662.8</v>
      </c>
      <c r="N147" s="17">
        <f>+'ANUAL '!N147-'ENERO-MARZO'!N147</f>
        <v>93662.8</v>
      </c>
      <c r="O147" s="17">
        <f>+'ANUAL '!O147-'ENERO-MARZO'!O147</f>
        <v>0</v>
      </c>
    </row>
    <row r="148" spans="1:15" ht="12.75">
      <c r="A148" s="11"/>
      <c r="B148" s="35" t="s">
        <v>161</v>
      </c>
      <c r="C148" s="31"/>
      <c r="D148" s="31"/>
      <c r="E148" s="32"/>
      <c r="F148" s="12" t="s">
        <v>21</v>
      </c>
      <c r="G148" s="17">
        <f>+'ANUAL '!G148-'ENERO-MARZO'!G148</f>
        <v>65110</v>
      </c>
      <c r="H148" s="17">
        <f>+'ANUAL '!H148-'ENERO-MARZO'!H148</f>
        <v>0</v>
      </c>
      <c r="I148" s="17">
        <f>+'ANUAL '!I148-'ENERO-MARZO'!I148</f>
        <v>0</v>
      </c>
      <c r="J148" s="17">
        <f>+'ANUAL '!J148-'ENERO-MARZO'!J148</f>
        <v>65110</v>
      </c>
      <c r="K148" s="17">
        <f>+'ANUAL '!K148-'ENERO-MARZO'!K148</f>
        <v>-9981.309999999998</v>
      </c>
      <c r="L148" s="17">
        <f>+'ANUAL '!L148-'ENERO-MARZO'!L148</f>
        <v>63285.049999999996</v>
      </c>
      <c r="M148" s="17">
        <f>+'ANUAL '!M148-'ENERO-MARZO'!M148</f>
        <v>63285.049999999996</v>
      </c>
      <c r="N148" s="17">
        <f>+'ANUAL '!N148-'ENERO-MARZO'!N148</f>
        <v>63285.049999999996</v>
      </c>
      <c r="O148" s="17">
        <f>+'ANUAL '!O148-'ENERO-MARZO'!O148</f>
        <v>0</v>
      </c>
    </row>
    <row r="149" spans="1:15" ht="12.75">
      <c r="A149" s="15"/>
      <c r="B149" s="36" t="s">
        <v>162</v>
      </c>
      <c r="C149" s="31"/>
      <c r="D149" s="31"/>
      <c r="E149" s="32"/>
      <c r="F149" s="16" t="s">
        <v>41</v>
      </c>
      <c r="G149" s="17">
        <f>+'ANUAL '!G149-'ENERO-MARZO'!G149</f>
        <v>20088</v>
      </c>
      <c r="H149" s="17">
        <f>+'ANUAL '!H149-'ENERO-MARZO'!H149</f>
        <v>0</v>
      </c>
      <c r="I149" s="17">
        <f>+'ANUAL '!I149-'ENERO-MARZO'!I149</f>
        <v>0</v>
      </c>
      <c r="J149" s="17">
        <f>+'ANUAL '!J149-'ENERO-MARZO'!J149</f>
        <v>20088</v>
      </c>
      <c r="K149" s="17">
        <f>+'ANUAL '!K149-'ENERO-MARZO'!K149</f>
        <v>0</v>
      </c>
      <c r="L149" s="17">
        <f>+'ANUAL '!L149-'ENERO-MARZO'!L149</f>
        <v>21016.9</v>
      </c>
      <c r="M149" s="17">
        <f>+'ANUAL '!M149-'ENERO-MARZO'!M149</f>
        <v>21016.9</v>
      </c>
      <c r="N149" s="17">
        <f>+'ANUAL '!N149-'ENERO-MARZO'!N149</f>
        <v>21016.9</v>
      </c>
      <c r="O149" s="17">
        <f>+'ANUAL '!O149-'ENERO-MARZO'!O149</f>
        <v>0</v>
      </c>
    </row>
    <row r="150" spans="1:15" ht="12.75">
      <c r="A150" s="38" t="s">
        <v>43</v>
      </c>
      <c r="B150" s="31"/>
      <c r="C150" s="31"/>
      <c r="D150" s="31"/>
      <c r="E150" s="31"/>
      <c r="F150" s="32"/>
      <c r="G150" s="10">
        <f>SUM(G151:G160)</f>
        <v>252144</v>
      </c>
      <c r="H150" s="10">
        <f aca="true" t="shared" si="22" ref="H150:O150">SUM(H151:H160)</f>
        <v>0</v>
      </c>
      <c r="I150" s="10">
        <f t="shared" si="22"/>
        <v>5001.68</v>
      </c>
      <c r="J150" s="10">
        <f t="shared" si="22"/>
        <v>247142.32</v>
      </c>
      <c r="K150" s="10">
        <f t="shared" si="22"/>
        <v>57528.32</v>
      </c>
      <c r="L150" s="10">
        <f t="shared" si="22"/>
        <v>110147.94</v>
      </c>
      <c r="M150" s="10">
        <f t="shared" si="22"/>
        <v>110147.94</v>
      </c>
      <c r="N150" s="10">
        <f t="shared" si="22"/>
        <v>127422.97000000002</v>
      </c>
      <c r="O150" s="10">
        <f t="shared" si="22"/>
        <v>0</v>
      </c>
    </row>
    <row r="151" spans="1:15" ht="12.75">
      <c r="A151" s="11"/>
      <c r="B151" s="35" t="s">
        <v>163</v>
      </c>
      <c r="C151" s="31"/>
      <c r="D151" s="31"/>
      <c r="E151" s="32"/>
      <c r="F151" s="12" t="s">
        <v>111</v>
      </c>
      <c r="G151" s="13">
        <f>+'ANUAL '!G151-'ENERO-MARZO'!G151</f>
        <v>142680</v>
      </c>
      <c r="H151" s="13">
        <f>+'ANUAL '!H151-'ENERO-MARZO'!H151</f>
        <v>0</v>
      </c>
      <c r="I151" s="13">
        <f>+'ANUAL '!I151-'ENERO-MARZO'!I151</f>
        <v>0</v>
      </c>
      <c r="J151" s="13">
        <f>+'ANUAL '!J151-'ENERO-MARZO'!J151</f>
        <v>142680</v>
      </c>
      <c r="K151" s="13">
        <f>+'ANUAL '!K151-'ENERO-MARZO'!K151</f>
        <v>4000</v>
      </c>
      <c r="L151" s="13">
        <f>+'ANUAL '!L151-'ENERO-MARZO'!L151</f>
        <v>4000</v>
      </c>
      <c r="M151" s="13">
        <f>+'ANUAL '!M151-'ENERO-MARZO'!M151</f>
        <v>4000</v>
      </c>
      <c r="N151" s="13">
        <f>+'ANUAL '!N151-'ENERO-MARZO'!N151</f>
        <v>4000</v>
      </c>
      <c r="O151" s="13">
        <f>+'ANUAL '!O151-'ENERO-MARZO'!O151</f>
        <v>0</v>
      </c>
    </row>
    <row r="152" spans="1:15" ht="15">
      <c r="A152" s="15"/>
      <c r="B152" s="36" t="s">
        <v>164</v>
      </c>
      <c r="C152" s="31"/>
      <c r="D152" s="31"/>
      <c r="E152" s="32"/>
      <c r="F152" s="16" t="s">
        <v>165</v>
      </c>
      <c r="G152" s="13">
        <f>+'ANUAL '!G152-'ENERO-MARZO'!G152</f>
        <v>52530</v>
      </c>
      <c r="H152" s="13">
        <f>+'ANUAL '!H152-'ENERO-MARZO'!H152</f>
        <v>0</v>
      </c>
      <c r="I152" s="13">
        <f>+'ANUAL '!I152-'ENERO-MARZO'!I152</f>
        <v>1.68</v>
      </c>
      <c r="J152" s="13">
        <f>+'ANUAL '!J152-'ENERO-MARZO'!J152</f>
        <v>52528.32</v>
      </c>
      <c r="K152" s="13">
        <f>+'ANUAL '!K152-'ENERO-MARZO'!K152</f>
        <v>52528.32</v>
      </c>
      <c r="L152" s="13">
        <f>+'ANUAL '!L152-'ENERO-MARZO'!L152</f>
        <v>52528.32</v>
      </c>
      <c r="M152" s="13">
        <f>+'ANUAL '!M152-'ENERO-MARZO'!M152</f>
        <v>52528.32</v>
      </c>
      <c r="N152" s="13">
        <f>+'ANUAL '!N152-'ENERO-MARZO'!N152</f>
        <v>70037.76000000001</v>
      </c>
      <c r="O152" s="13">
        <f>+'ANUAL '!O152-'ENERO-MARZO'!O152</f>
        <v>0</v>
      </c>
    </row>
    <row r="153" spans="1:15" ht="12.75">
      <c r="A153" s="11"/>
      <c r="B153" s="35" t="s">
        <v>166</v>
      </c>
      <c r="C153" s="31"/>
      <c r="D153" s="31"/>
      <c r="E153" s="32"/>
      <c r="F153" s="12" t="s">
        <v>55</v>
      </c>
      <c r="G153" s="13">
        <f>+'ANUAL '!G153-'ENERO-MARZO'!G153</f>
        <v>17280</v>
      </c>
      <c r="H153" s="13">
        <f>+'ANUAL '!H153-'ENERO-MARZO'!H153</f>
        <v>0</v>
      </c>
      <c r="I153" s="13">
        <f>+'ANUAL '!I153-'ENERO-MARZO'!I153</f>
        <v>0</v>
      </c>
      <c r="J153" s="13">
        <f>+'ANUAL '!J153-'ENERO-MARZO'!J153</f>
        <v>17280</v>
      </c>
      <c r="K153" s="13">
        <f>+'ANUAL '!K153-'ENERO-MARZO'!K153</f>
        <v>0</v>
      </c>
      <c r="L153" s="13">
        <f>+'ANUAL '!L153-'ENERO-MARZO'!L153</f>
        <v>19649.93</v>
      </c>
      <c r="M153" s="13">
        <f>+'ANUAL '!M153-'ENERO-MARZO'!M153</f>
        <v>19649.93</v>
      </c>
      <c r="N153" s="13">
        <f>+'ANUAL '!N153-'ENERO-MARZO'!N153</f>
        <v>19000.31</v>
      </c>
      <c r="O153" s="13">
        <f>+'ANUAL '!O153-'ENERO-MARZO'!O153</f>
        <v>0</v>
      </c>
    </row>
    <row r="154" spans="1:15" ht="15">
      <c r="A154" s="15"/>
      <c r="B154" s="36" t="s">
        <v>167</v>
      </c>
      <c r="C154" s="31"/>
      <c r="D154" s="31"/>
      <c r="E154" s="32"/>
      <c r="F154" s="16" t="s">
        <v>53</v>
      </c>
      <c r="G154" s="13">
        <f>+'ANUAL '!G154-'ENERO-MARZO'!G154</f>
        <v>5712</v>
      </c>
      <c r="H154" s="13">
        <f>+'ANUAL '!H154-'ENERO-MARZO'!H154</f>
        <v>0</v>
      </c>
      <c r="I154" s="13">
        <f>+'ANUAL '!I154-'ENERO-MARZO'!I154</f>
        <v>0</v>
      </c>
      <c r="J154" s="13">
        <f>+'ANUAL '!J154-'ENERO-MARZO'!J154</f>
        <v>5712</v>
      </c>
      <c r="K154" s="13">
        <f>+'ANUAL '!K154-'ENERO-MARZO'!K154</f>
        <v>0</v>
      </c>
      <c r="L154" s="13">
        <f>+'ANUAL '!L154-'ENERO-MARZO'!L154</f>
        <v>6484.4400000000005</v>
      </c>
      <c r="M154" s="13">
        <f>+'ANUAL '!M154-'ENERO-MARZO'!M154</f>
        <v>6484.4400000000005</v>
      </c>
      <c r="N154" s="13">
        <f>+'ANUAL '!N154-'ENERO-MARZO'!N154</f>
        <v>6270.04</v>
      </c>
      <c r="O154" s="13">
        <f>+'ANUAL '!O154-'ENERO-MARZO'!O154</f>
        <v>0</v>
      </c>
    </row>
    <row r="155" spans="1:15" ht="12.75">
      <c r="A155" s="11"/>
      <c r="B155" s="35" t="s">
        <v>168</v>
      </c>
      <c r="C155" s="31"/>
      <c r="D155" s="31"/>
      <c r="E155" s="32"/>
      <c r="F155" s="12" t="s">
        <v>92</v>
      </c>
      <c r="G155" s="13">
        <f>+'ANUAL '!G155-'ENERO-MARZO'!G155</f>
        <v>3000</v>
      </c>
      <c r="H155" s="13">
        <f>+'ANUAL '!H155-'ENERO-MARZO'!H155</f>
        <v>0</v>
      </c>
      <c r="I155" s="13">
        <f>+'ANUAL '!I155-'ENERO-MARZO'!I155</f>
        <v>2000</v>
      </c>
      <c r="J155" s="13">
        <f>+'ANUAL '!J155-'ENERO-MARZO'!J155</f>
        <v>1000</v>
      </c>
      <c r="K155" s="13">
        <f>+'ANUAL '!K155-'ENERO-MARZO'!K155</f>
        <v>1000</v>
      </c>
      <c r="L155" s="13">
        <f>+'ANUAL '!L155-'ENERO-MARZO'!L155</f>
        <v>1000</v>
      </c>
      <c r="M155" s="13">
        <f>+'ANUAL '!M155-'ENERO-MARZO'!M155</f>
        <v>1000</v>
      </c>
      <c r="N155" s="13">
        <f>+'ANUAL '!N155-'ENERO-MARZO'!N155</f>
        <v>1971.96</v>
      </c>
      <c r="O155" s="13">
        <f>+'ANUAL '!O155-'ENERO-MARZO'!O155</f>
        <v>0</v>
      </c>
    </row>
    <row r="156" spans="1:15" ht="12.75">
      <c r="A156" s="15"/>
      <c r="B156" s="36" t="s">
        <v>169</v>
      </c>
      <c r="C156" s="31"/>
      <c r="D156" s="31"/>
      <c r="E156" s="32"/>
      <c r="F156" s="16" t="s">
        <v>55</v>
      </c>
      <c r="G156" s="13">
        <f>+'ANUAL '!G156-'ENERO-MARZO'!G156</f>
        <v>12774</v>
      </c>
      <c r="H156" s="13">
        <f>+'ANUAL '!H156-'ENERO-MARZO'!H156</f>
        <v>0</v>
      </c>
      <c r="I156" s="13">
        <f>+'ANUAL '!I156-'ENERO-MARZO'!I156</f>
        <v>0</v>
      </c>
      <c r="J156" s="13">
        <f>+'ANUAL '!J156-'ENERO-MARZO'!J156</f>
        <v>12774</v>
      </c>
      <c r="K156" s="13">
        <f>+'ANUAL '!K156-'ENERO-MARZO'!K156</f>
        <v>0</v>
      </c>
      <c r="L156" s="13">
        <f>+'ANUAL '!L156-'ENERO-MARZO'!L156</f>
        <v>13074.759999999998</v>
      </c>
      <c r="M156" s="13">
        <f>+'ANUAL '!M156-'ENERO-MARZO'!M156</f>
        <v>13074.759999999998</v>
      </c>
      <c r="N156" s="13">
        <f>+'ANUAL '!N156-'ENERO-MARZO'!N156</f>
        <v>13031.99</v>
      </c>
      <c r="O156" s="13">
        <f>+'ANUAL '!O156-'ENERO-MARZO'!O156</f>
        <v>0</v>
      </c>
    </row>
    <row r="157" spans="1:15" ht="15">
      <c r="A157" s="11"/>
      <c r="B157" s="35" t="s">
        <v>170</v>
      </c>
      <c r="C157" s="31"/>
      <c r="D157" s="31"/>
      <c r="E157" s="32"/>
      <c r="F157" s="12" t="s">
        <v>53</v>
      </c>
      <c r="G157" s="13">
        <f>+'ANUAL '!G157-'ENERO-MARZO'!G157</f>
        <v>4224</v>
      </c>
      <c r="H157" s="13">
        <f>+'ANUAL '!H157-'ENERO-MARZO'!H157</f>
        <v>0</v>
      </c>
      <c r="I157" s="13">
        <f>+'ANUAL '!I157-'ENERO-MARZO'!I157</f>
        <v>0</v>
      </c>
      <c r="J157" s="13">
        <f>+'ANUAL '!J157-'ENERO-MARZO'!J157</f>
        <v>4224</v>
      </c>
      <c r="K157" s="13">
        <f>+'ANUAL '!K157-'ENERO-MARZO'!K157</f>
        <v>0</v>
      </c>
      <c r="L157" s="13">
        <f>+'ANUAL '!L157-'ENERO-MARZO'!L157</f>
        <v>4314.629999999999</v>
      </c>
      <c r="M157" s="13">
        <f>+'ANUAL '!M157-'ENERO-MARZO'!M157</f>
        <v>4314.629999999999</v>
      </c>
      <c r="N157" s="13">
        <f>+'ANUAL '!N157-'ENERO-MARZO'!N157</f>
        <v>4300.5199999999995</v>
      </c>
      <c r="O157" s="13">
        <f>+'ANUAL '!O157-'ENERO-MARZO'!O157</f>
        <v>0</v>
      </c>
    </row>
    <row r="158" spans="1:15" ht="15">
      <c r="A158" s="15"/>
      <c r="B158" s="36" t="s">
        <v>171</v>
      </c>
      <c r="C158" s="31"/>
      <c r="D158" s="31"/>
      <c r="E158" s="32"/>
      <c r="F158" s="16" t="s">
        <v>172</v>
      </c>
      <c r="G158" s="13">
        <f>+'ANUAL '!G158-'ENERO-MARZO'!G158</f>
        <v>3000</v>
      </c>
      <c r="H158" s="13">
        <f>+'ANUAL '!H158-'ENERO-MARZO'!H158</f>
        <v>0</v>
      </c>
      <c r="I158" s="13">
        <f>+'ANUAL '!I158-'ENERO-MARZO'!I158</f>
        <v>3000</v>
      </c>
      <c r="J158" s="13">
        <f>+'ANUAL '!J158-'ENERO-MARZO'!J158</f>
        <v>0</v>
      </c>
      <c r="K158" s="13">
        <f>+'ANUAL '!K158-'ENERO-MARZO'!K158</f>
        <v>0</v>
      </c>
      <c r="L158" s="13">
        <f>+'ANUAL '!L158-'ENERO-MARZO'!L158</f>
        <v>0</v>
      </c>
      <c r="M158" s="13">
        <f>+'ANUAL '!M158-'ENERO-MARZO'!M158</f>
        <v>0</v>
      </c>
      <c r="N158" s="13">
        <f>+'ANUAL '!N158-'ENERO-MARZO'!N158</f>
        <v>0</v>
      </c>
      <c r="O158" s="13">
        <f>+'ANUAL '!O158-'ENERO-MARZO'!O158</f>
        <v>0</v>
      </c>
    </row>
    <row r="159" spans="1:15" ht="15">
      <c r="A159" s="11"/>
      <c r="B159" s="35" t="s">
        <v>173</v>
      </c>
      <c r="C159" s="31"/>
      <c r="D159" s="31"/>
      <c r="E159" s="32"/>
      <c r="F159" s="12" t="s">
        <v>53</v>
      </c>
      <c r="G159" s="13">
        <f>+'ANUAL '!G159-'ENERO-MARZO'!G159</f>
        <v>2718</v>
      </c>
      <c r="H159" s="13">
        <f>+'ANUAL '!H159-'ENERO-MARZO'!H159</f>
        <v>0</v>
      </c>
      <c r="I159" s="13">
        <f>+'ANUAL '!I159-'ENERO-MARZO'!I159</f>
        <v>0</v>
      </c>
      <c r="J159" s="13">
        <f>+'ANUAL '!J159-'ENERO-MARZO'!J159</f>
        <v>2718</v>
      </c>
      <c r="K159" s="13">
        <f>+'ANUAL '!K159-'ENERO-MARZO'!K159</f>
        <v>0</v>
      </c>
      <c r="L159" s="13">
        <f>+'ANUAL '!L159-'ENERO-MARZO'!L159</f>
        <v>2256.87</v>
      </c>
      <c r="M159" s="13">
        <f>+'ANUAL '!M159-'ENERO-MARZO'!M159</f>
        <v>2256.87</v>
      </c>
      <c r="N159" s="13">
        <f>+'ANUAL '!N159-'ENERO-MARZO'!N159</f>
        <v>2186.0299999999997</v>
      </c>
      <c r="O159" s="13">
        <f>+'ANUAL '!O159-'ENERO-MARZO'!O159</f>
        <v>0</v>
      </c>
    </row>
    <row r="160" spans="1:15" ht="12.75">
      <c r="A160" s="15"/>
      <c r="B160" s="36" t="s">
        <v>174</v>
      </c>
      <c r="C160" s="31"/>
      <c r="D160" s="31"/>
      <c r="E160" s="32"/>
      <c r="F160" s="16" t="s">
        <v>55</v>
      </c>
      <c r="G160" s="13">
        <f>+'ANUAL '!G160-'ENERO-MARZO'!G160</f>
        <v>8226</v>
      </c>
      <c r="H160" s="13">
        <f>+'ANUAL '!H160-'ENERO-MARZO'!H160</f>
        <v>0</v>
      </c>
      <c r="I160" s="13">
        <f>+'ANUAL '!I160-'ENERO-MARZO'!I160</f>
        <v>0</v>
      </c>
      <c r="J160" s="13">
        <f>+'ANUAL '!J160-'ENERO-MARZO'!J160</f>
        <v>8226</v>
      </c>
      <c r="K160" s="13">
        <f>+'ANUAL '!K160-'ENERO-MARZO'!K160</f>
        <v>0</v>
      </c>
      <c r="L160" s="13">
        <f>+'ANUAL '!L160-'ENERO-MARZO'!L160</f>
        <v>6838.990000000001</v>
      </c>
      <c r="M160" s="13">
        <f>+'ANUAL '!M160-'ENERO-MARZO'!M160</f>
        <v>6838.990000000001</v>
      </c>
      <c r="N160" s="13">
        <f>+'ANUAL '!N160-'ENERO-MARZO'!N160</f>
        <v>6624.36</v>
      </c>
      <c r="O160" s="13">
        <f>+'ANUAL '!O160-'ENERO-MARZO'!O160</f>
        <v>0</v>
      </c>
    </row>
    <row r="161" spans="1:15" ht="12.75">
      <c r="A161" s="38" t="s">
        <v>56</v>
      </c>
      <c r="B161" s="31"/>
      <c r="C161" s="31"/>
      <c r="D161" s="31"/>
      <c r="E161" s="31"/>
      <c r="F161" s="32"/>
      <c r="G161" s="10">
        <f>SUM(G162:G164)</f>
        <v>44937</v>
      </c>
      <c r="H161" s="10">
        <f aca="true" t="shared" si="23" ref="H161:O161">SUM(H162:H164)</f>
        <v>0</v>
      </c>
      <c r="I161" s="10">
        <f t="shared" si="23"/>
        <v>0</v>
      </c>
      <c r="J161" s="10">
        <f t="shared" si="23"/>
        <v>44937</v>
      </c>
      <c r="K161" s="10">
        <f t="shared" si="23"/>
        <v>0</v>
      </c>
      <c r="L161" s="10">
        <f t="shared" si="23"/>
        <v>0</v>
      </c>
      <c r="M161" s="10">
        <f t="shared" si="23"/>
        <v>0</v>
      </c>
      <c r="N161" s="10">
        <f t="shared" si="23"/>
        <v>0</v>
      </c>
      <c r="O161" s="10">
        <f t="shared" si="23"/>
        <v>0</v>
      </c>
    </row>
    <row r="162" spans="1:15" ht="12.75">
      <c r="A162" s="11"/>
      <c r="B162" s="35" t="s">
        <v>175</v>
      </c>
      <c r="C162" s="31"/>
      <c r="D162" s="31"/>
      <c r="E162" s="32"/>
      <c r="F162" s="12" t="s">
        <v>60</v>
      </c>
      <c r="G162" s="13">
        <f>+'ANUAL '!G162-'ENERO-MARZO'!G162</f>
        <v>8169</v>
      </c>
      <c r="H162" s="13">
        <f>+'ANUAL '!H162-'ENERO-MARZO'!H162</f>
        <v>0</v>
      </c>
      <c r="I162" s="13">
        <f>+'ANUAL '!I162-'ENERO-MARZO'!I162</f>
        <v>0</v>
      </c>
      <c r="J162" s="13">
        <f>+'ANUAL '!J162-'ENERO-MARZO'!J162</f>
        <v>8169</v>
      </c>
      <c r="K162" s="13">
        <f>+'ANUAL '!K162-'ENERO-MARZO'!K162</f>
        <v>0</v>
      </c>
      <c r="L162" s="13">
        <f>+'ANUAL '!L162-'ENERO-MARZO'!L162</f>
        <v>0</v>
      </c>
      <c r="M162" s="13">
        <f>+'ANUAL '!M162-'ENERO-MARZO'!M162</f>
        <v>0</v>
      </c>
      <c r="N162" s="13">
        <f>+'ANUAL '!N162-'ENERO-MARZO'!N162</f>
        <v>0</v>
      </c>
      <c r="O162" s="13">
        <f>+'ANUAL '!O162-'ENERO-MARZO'!O162</f>
        <v>0</v>
      </c>
    </row>
    <row r="163" spans="1:15" ht="12.75">
      <c r="A163" s="15"/>
      <c r="B163" s="36" t="s">
        <v>176</v>
      </c>
      <c r="C163" s="31"/>
      <c r="D163" s="31"/>
      <c r="E163" s="32"/>
      <c r="F163" s="16" t="s">
        <v>60</v>
      </c>
      <c r="G163" s="13">
        <f>+'ANUAL '!G163-'ENERO-MARZO'!G163</f>
        <v>21424</v>
      </c>
      <c r="H163" s="13">
        <f>+'ANUAL '!H163-'ENERO-MARZO'!H163</f>
        <v>0</v>
      </c>
      <c r="I163" s="13">
        <f>+'ANUAL '!I163-'ENERO-MARZO'!I163</f>
        <v>0</v>
      </c>
      <c r="J163" s="13">
        <f>+'ANUAL '!J163-'ENERO-MARZO'!J163</f>
        <v>21424</v>
      </c>
      <c r="K163" s="13">
        <f>+'ANUAL '!K163-'ENERO-MARZO'!K163</f>
        <v>0</v>
      </c>
      <c r="L163" s="13">
        <f>+'ANUAL '!L163-'ENERO-MARZO'!L163</f>
        <v>0</v>
      </c>
      <c r="M163" s="13">
        <f>+'ANUAL '!M163-'ENERO-MARZO'!M163</f>
        <v>0</v>
      </c>
      <c r="N163" s="13">
        <f>+'ANUAL '!N163-'ENERO-MARZO'!N163</f>
        <v>0</v>
      </c>
      <c r="O163" s="13">
        <f>+'ANUAL '!O163-'ENERO-MARZO'!O163</f>
        <v>0</v>
      </c>
    </row>
    <row r="164" spans="1:15" ht="12.75">
      <c r="A164" s="11"/>
      <c r="B164" s="35" t="s">
        <v>177</v>
      </c>
      <c r="C164" s="31"/>
      <c r="D164" s="31"/>
      <c r="E164" s="32"/>
      <c r="F164" s="12" t="s">
        <v>60</v>
      </c>
      <c r="G164" s="13">
        <f>+'ANUAL '!G164-'ENERO-MARZO'!G164</f>
        <v>15344</v>
      </c>
      <c r="H164" s="13">
        <f>+'ANUAL '!H164-'ENERO-MARZO'!H164</f>
        <v>0</v>
      </c>
      <c r="I164" s="13">
        <f>+'ANUAL '!I164-'ENERO-MARZO'!I164</f>
        <v>0</v>
      </c>
      <c r="J164" s="13">
        <f>+'ANUAL '!J164-'ENERO-MARZO'!J164</f>
        <v>15344</v>
      </c>
      <c r="K164" s="13">
        <f>+'ANUAL '!K164-'ENERO-MARZO'!K164</f>
        <v>0</v>
      </c>
      <c r="L164" s="13">
        <f>+'ANUAL '!L164-'ENERO-MARZO'!L164</f>
        <v>0</v>
      </c>
      <c r="M164" s="13">
        <f>+'ANUAL '!M164-'ENERO-MARZO'!M164</f>
        <v>0</v>
      </c>
      <c r="N164" s="13">
        <f>+'ANUAL '!N164-'ENERO-MARZO'!N164</f>
        <v>0</v>
      </c>
      <c r="O164" s="13">
        <f>+'ANUAL '!O164-'ENERO-MARZO'!O164</f>
        <v>0</v>
      </c>
    </row>
    <row r="165" spans="1:15" ht="12.75">
      <c r="A165" s="37" t="s">
        <v>178</v>
      </c>
      <c r="B165" s="31"/>
      <c r="C165" s="31"/>
      <c r="D165" s="31"/>
      <c r="E165" s="31"/>
      <c r="F165" s="32"/>
      <c r="G165" s="9">
        <f>SUM(G166+G175+G177)</f>
        <v>64965</v>
      </c>
      <c r="H165" s="9">
        <f aca="true" t="shared" si="24" ref="H165:O165">SUM(H166+H175+H177)</f>
        <v>10050</v>
      </c>
      <c r="I165" s="9">
        <f t="shared" si="24"/>
        <v>799.55</v>
      </c>
      <c r="J165" s="9">
        <f t="shared" si="24"/>
        <v>74215.45</v>
      </c>
      <c r="K165" s="9">
        <f t="shared" si="24"/>
        <v>9250.449999999999</v>
      </c>
      <c r="L165" s="9">
        <f t="shared" si="24"/>
        <v>9250.449999999999</v>
      </c>
      <c r="M165" s="9">
        <f t="shared" si="24"/>
        <v>9250.449999999999</v>
      </c>
      <c r="N165" s="9">
        <f t="shared" si="24"/>
        <v>12250.45</v>
      </c>
      <c r="O165" s="9">
        <f t="shared" si="24"/>
        <v>0</v>
      </c>
    </row>
    <row r="166" spans="1:15" ht="12.75">
      <c r="A166" s="38" t="s">
        <v>17</v>
      </c>
      <c r="B166" s="31"/>
      <c r="C166" s="31"/>
      <c r="D166" s="31"/>
      <c r="E166" s="31"/>
      <c r="F166" s="32"/>
      <c r="G166" s="10">
        <f>SUM(G167:G174)</f>
        <v>63288</v>
      </c>
      <c r="H166" s="10">
        <f aca="true" t="shared" si="25" ref="H166:O166">SUM(H167:H174)</f>
        <v>0</v>
      </c>
      <c r="I166" s="10">
        <f t="shared" si="25"/>
        <v>0</v>
      </c>
      <c r="J166" s="10">
        <f t="shared" si="25"/>
        <v>63288</v>
      </c>
      <c r="K166" s="10">
        <f t="shared" si="25"/>
        <v>0</v>
      </c>
      <c r="L166" s="10">
        <f t="shared" si="25"/>
        <v>0</v>
      </c>
      <c r="M166" s="10">
        <f t="shared" si="25"/>
        <v>0</v>
      </c>
      <c r="N166" s="10">
        <f t="shared" si="25"/>
        <v>0</v>
      </c>
      <c r="O166" s="10">
        <f t="shared" si="25"/>
        <v>0</v>
      </c>
    </row>
    <row r="167" spans="1:15" ht="12.75">
      <c r="A167" s="15"/>
      <c r="B167" s="36" t="s">
        <v>179</v>
      </c>
      <c r="C167" s="31"/>
      <c r="D167" s="31"/>
      <c r="E167" s="32"/>
      <c r="F167" s="16" t="s">
        <v>25</v>
      </c>
      <c r="G167" s="17">
        <f>+'ANUAL '!G167-'ENERO-MARZO'!G167</f>
        <v>35742</v>
      </c>
      <c r="H167" s="17">
        <f>+'ANUAL '!H167-'ENERO-MARZO'!H167</f>
        <v>0</v>
      </c>
      <c r="I167" s="17">
        <f>+'ANUAL '!I167-'ENERO-MARZO'!I167</f>
        <v>0</v>
      </c>
      <c r="J167" s="17">
        <f>+'ANUAL '!J167-'ENERO-MARZO'!J167</f>
        <v>35742</v>
      </c>
      <c r="K167" s="17">
        <f>+'ANUAL '!K167-'ENERO-MARZO'!K167</f>
        <v>0</v>
      </c>
      <c r="L167" s="17">
        <f>+'ANUAL '!L167-'ENERO-MARZO'!L167</f>
        <v>0</v>
      </c>
      <c r="M167" s="17">
        <f>+'ANUAL '!M167-'ENERO-MARZO'!M167</f>
        <v>0</v>
      </c>
      <c r="N167" s="17">
        <f>+'ANUAL '!N167-'ENERO-MARZO'!N167</f>
        <v>0</v>
      </c>
      <c r="O167" s="17">
        <f>+'ANUAL '!O167-'ENERO-MARZO'!O167</f>
        <v>0</v>
      </c>
    </row>
    <row r="168" spans="1:15" ht="12.75">
      <c r="A168" s="11"/>
      <c r="B168" s="35" t="s">
        <v>180</v>
      </c>
      <c r="C168" s="31"/>
      <c r="D168" s="31"/>
      <c r="E168" s="32"/>
      <c r="F168" s="12" t="s">
        <v>33</v>
      </c>
      <c r="G168" s="17">
        <f>+'ANUAL '!G168-'ENERO-MARZO'!G168</f>
        <v>1868</v>
      </c>
      <c r="H168" s="17">
        <f>+'ANUAL '!H168-'ENERO-MARZO'!H168</f>
        <v>0</v>
      </c>
      <c r="I168" s="17">
        <f>+'ANUAL '!I168-'ENERO-MARZO'!I168</f>
        <v>0</v>
      </c>
      <c r="J168" s="17">
        <f>+'ANUAL '!J168-'ENERO-MARZO'!J168</f>
        <v>1868</v>
      </c>
      <c r="K168" s="17">
        <f>+'ANUAL '!K168-'ENERO-MARZO'!K168</f>
        <v>0</v>
      </c>
      <c r="L168" s="17">
        <f>+'ANUAL '!L168-'ENERO-MARZO'!L168</f>
        <v>0</v>
      </c>
      <c r="M168" s="17">
        <f>+'ANUAL '!M168-'ENERO-MARZO'!M168</f>
        <v>0</v>
      </c>
      <c r="N168" s="17">
        <f>+'ANUAL '!N168-'ENERO-MARZO'!N168</f>
        <v>0</v>
      </c>
      <c r="O168" s="17">
        <f>+'ANUAL '!O168-'ENERO-MARZO'!O168</f>
        <v>0</v>
      </c>
    </row>
    <row r="169" spans="1:15" ht="12.75">
      <c r="A169" s="15"/>
      <c r="B169" s="36" t="s">
        <v>181</v>
      </c>
      <c r="C169" s="31"/>
      <c r="D169" s="31"/>
      <c r="E169" s="32"/>
      <c r="F169" s="16" t="s">
        <v>29</v>
      </c>
      <c r="G169" s="17">
        <f>+'ANUAL '!G169-'ENERO-MARZO'!G169</f>
        <v>0</v>
      </c>
      <c r="H169" s="17">
        <f>+'ANUAL '!H169-'ENERO-MARZO'!H169</f>
        <v>0</v>
      </c>
      <c r="I169" s="17">
        <f>+'ANUAL '!I169-'ENERO-MARZO'!I169</f>
        <v>0</v>
      </c>
      <c r="J169" s="17">
        <f>+'ANUAL '!J169-'ENERO-MARZO'!J169</f>
        <v>0</v>
      </c>
      <c r="K169" s="17">
        <f>+'ANUAL '!K169-'ENERO-MARZO'!K169</f>
        <v>0</v>
      </c>
      <c r="L169" s="17">
        <f>+'ANUAL '!L169-'ENERO-MARZO'!L169</f>
        <v>0</v>
      </c>
      <c r="M169" s="17">
        <f>+'ANUAL '!M169-'ENERO-MARZO'!M169</f>
        <v>0</v>
      </c>
      <c r="N169" s="17">
        <f>+'ANUAL '!N169-'ENERO-MARZO'!N169</f>
        <v>0</v>
      </c>
      <c r="O169" s="17">
        <f>+'ANUAL '!O169-'ENERO-MARZO'!O169</f>
        <v>0</v>
      </c>
    </row>
    <row r="170" spans="1:15" ht="12.75">
      <c r="A170" s="11"/>
      <c r="B170" s="35" t="s">
        <v>182</v>
      </c>
      <c r="C170" s="31"/>
      <c r="D170" s="31"/>
      <c r="E170" s="32"/>
      <c r="F170" s="12" t="s">
        <v>37</v>
      </c>
      <c r="G170" s="17">
        <f>+'ANUAL '!G170-'ENERO-MARZO'!G170</f>
        <v>6300</v>
      </c>
      <c r="H170" s="17">
        <f>+'ANUAL '!H170-'ENERO-MARZO'!H170</f>
        <v>0</v>
      </c>
      <c r="I170" s="17">
        <f>+'ANUAL '!I170-'ENERO-MARZO'!I170</f>
        <v>0</v>
      </c>
      <c r="J170" s="17">
        <f>+'ANUAL '!J170-'ENERO-MARZO'!J170</f>
        <v>6300</v>
      </c>
      <c r="K170" s="17">
        <f>+'ANUAL '!K170-'ENERO-MARZO'!K170</f>
        <v>0</v>
      </c>
      <c r="L170" s="17">
        <f>+'ANUAL '!L170-'ENERO-MARZO'!L170</f>
        <v>0</v>
      </c>
      <c r="M170" s="17">
        <f>+'ANUAL '!M170-'ENERO-MARZO'!M170</f>
        <v>0</v>
      </c>
      <c r="N170" s="17">
        <f>+'ANUAL '!N170-'ENERO-MARZO'!N170</f>
        <v>0</v>
      </c>
      <c r="O170" s="17">
        <f>+'ANUAL '!O170-'ENERO-MARZO'!O170</f>
        <v>0</v>
      </c>
    </row>
    <row r="171" spans="1:15" ht="12.75">
      <c r="A171" s="15"/>
      <c r="B171" s="36" t="s">
        <v>183</v>
      </c>
      <c r="C171" s="31"/>
      <c r="D171" s="31"/>
      <c r="E171" s="32"/>
      <c r="F171" s="16" t="s">
        <v>19</v>
      </c>
      <c r="G171" s="17">
        <f>+'ANUAL '!G171-'ENERO-MARZO'!G171</f>
        <v>2120</v>
      </c>
      <c r="H171" s="17">
        <f>+'ANUAL '!H171-'ENERO-MARZO'!H171</f>
        <v>0</v>
      </c>
      <c r="I171" s="17">
        <f>+'ANUAL '!I171-'ENERO-MARZO'!I171</f>
        <v>0</v>
      </c>
      <c r="J171" s="17">
        <f>+'ANUAL '!J171-'ENERO-MARZO'!J171</f>
        <v>2120</v>
      </c>
      <c r="K171" s="17">
        <f>+'ANUAL '!K171-'ENERO-MARZO'!K171</f>
        <v>0</v>
      </c>
      <c r="L171" s="17">
        <f>+'ANUAL '!L171-'ENERO-MARZO'!L171</f>
        <v>0</v>
      </c>
      <c r="M171" s="17">
        <f>+'ANUAL '!M171-'ENERO-MARZO'!M171</f>
        <v>0</v>
      </c>
      <c r="N171" s="17">
        <f>+'ANUAL '!N171-'ENERO-MARZO'!N171</f>
        <v>0</v>
      </c>
      <c r="O171" s="17">
        <f>+'ANUAL '!O171-'ENERO-MARZO'!O171</f>
        <v>0</v>
      </c>
    </row>
    <row r="172" spans="1:15" ht="12.75">
      <c r="A172" s="11"/>
      <c r="B172" s="35" t="s">
        <v>184</v>
      </c>
      <c r="C172" s="31"/>
      <c r="D172" s="31"/>
      <c r="E172" s="32"/>
      <c r="F172" s="12" t="s">
        <v>41</v>
      </c>
      <c r="G172" s="17">
        <f>+'ANUAL '!G172-'ENERO-MARZO'!G172</f>
        <v>4914</v>
      </c>
      <c r="H172" s="17">
        <f>+'ANUAL '!H172-'ENERO-MARZO'!H172</f>
        <v>0</v>
      </c>
      <c r="I172" s="17">
        <f>+'ANUAL '!I172-'ENERO-MARZO'!I172</f>
        <v>0</v>
      </c>
      <c r="J172" s="17">
        <f>+'ANUAL '!J172-'ENERO-MARZO'!J172</f>
        <v>4914</v>
      </c>
      <c r="K172" s="17">
        <f>+'ANUAL '!K172-'ENERO-MARZO'!K172</f>
        <v>0</v>
      </c>
      <c r="L172" s="17">
        <f>+'ANUAL '!L172-'ENERO-MARZO'!L172</f>
        <v>0</v>
      </c>
      <c r="M172" s="17">
        <f>+'ANUAL '!M172-'ENERO-MARZO'!M172</f>
        <v>0</v>
      </c>
      <c r="N172" s="17">
        <f>+'ANUAL '!N172-'ENERO-MARZO'!N172</f>
        <v>0</v>
      </c>
      <c r="O172" s="17">
        <f>+'ANUAL '!O172-'ENERO-MARZO'!O172</f>
        <v>0</v>
      </c>
    </row>
    <row r="173" spans="1:15" ht="12.75">
      <c r="A173" s="15"/>
      <c r="B173" s="36" t="s">
        <v>185</v>
      </c>
      <c r="C173" s="31"/>
      <c r="D173" s="31"/>
      <c r="E173" s="32"/>
      <c r="F173" s="16" t="s">
        <v>39</v>
      </c>
      <c r="G173" s="17">
        <f>+'ANUAL '!G173-'ENERO-MARZO'!G173</f>
        <v>3408</v>
      </c>
      <c r="H173" s="17">
        <f>+'ANUAL '!H173-'ENERO-MARZO'!H173</f>
        <v>0</v>
      </c>
      <c r="I173" s="17">
        <f>+'ANUAL '!I173-'ENERO-MARZO'!I173</f>
        <v>0</v>
      </c>
      <c r="J173" s="17">
        <f>+'ANUAL '!J173-'ENERO-MARZO'!J173</f>
        <v>3408</v>
      </c>
      <c r="K173" s="17">
        <f>+'ANUAL '!K173-'ENERO-MARZO'!K173</f>
        <v>0</v>
      </c>
      <c r="L173" s="17">
        <f>+'ANUAL '!L173-'ENERO-MARZO'!L173</f>
        <v>0</v>
      </c>
      <c r="M173" s="17">
        <f>+'ANUAL '!M173-'ENERO-MARZO'!M173</f>
        <v>0</v>
      </c>
      <c r="N173" s="17">
        <f>+'ANUAL '!N173-'ENERO-MARZO'!N173</f>
        <v>0</v>
      </c>
      <c r="O173" s="17">
        <f>+'ANUAL '!O173-'ENERO-MARZO'!O173</f>
        <v>0</v>
      </c>
    </row>
    <row r="174" spans="1:15" ht="12.75">
      <c r="A174" s="11"/>
      <c r="B174" s="35" t="s">
        <v>186</v>
      </c>
      <c r="C174" s="31"/>
      <c r="D174" s="31"/>
      <c r="E174" s="32"/>
      <c r="F174" s="12" t="s">
        <v>21</v>
      </c>
      <c r="G174" s="17">
        <f>+'ANUAL '!G174-'ENERO-MARZO'!G174</f>
        <v>8936</v>
      </c>
      <c r="H174" s="17">
        <f>+'ANUAL '!H174-'ENERO-MARZO'!H174</f>
        <v>0</v>
      </c>
      <c r="I174" s="17">
        <f>+'ANUAL '!I174-'ENERO-MARZO'!I174</f>
        <v>0</v>
      </c>
      <c r="J174" s="17">
        <f>+'ANUAL '!J174-'ENERO-MARZO'!J174</f>
        <v>8936</v>
      </c>
      <c r="K174" s="17">
        <f>+'ANUAL '!K174-'ENERO-MARZO'!K174</f>
        <v>0</v>
      </c>
      <c r="L174" s="17">
        <f>+'ANUAL '!L174-'ENERO-MARZO'!L174</f>
        <v>0</v>
      </c>
      <c r="M174" s="17">
        <f>+'ANUAL '!M174-'ENERO-MARZO'!M174</f>
        <v>0</v>
      </c>
      <c r="N174" s="17">
        <f>+'ANUAL '!N174-'ENERO-MARZO'!N174</f>
        <v>0</v>
      </c>
      <c r="O174" s="17">
        <f>+'ANUAL '!O174-'ENERO-MARZO'!O174</f>
        <v>0</v>
      </c>
    </row>
    <row r="175" spans="1:15" ht="12.75">
      <c r="A175" s="38" t="s">
        <v>187</v>
      </c>
      <c r="B175" s="31"/>
      <c r="C175" s="31"/>
      <c r="D175" s="31"/>
      <c r="E175" s="31"/>
      <c r="F175" s="32"/>
      <c r="G175" s="10">
        <f>SUM(G176)</f>
        <v>0</v>
      </c>
      <c r="H175" s="10">
        <f aca="true" t="shared" si="26" ref="H175:O175">SUM(H176)</f>
        <v>10050</v>
      </c>
      <c r="I175" s="10">
        <f t="shared" si="26"/>
        <v>799.55</v>
      </c>
      <c r="J175" s="10">
        <f t="shared" si="26"/>
        <v>9250.449999999999</v>
      </c>
      <c r="K175" s="10">
        <f t="shared" si="26"/>
        <v>9250.449999999999</v>
      </c>
      <c r="L175" s="10">
        <f t="shared" si="26"/>
        <v>9250.449999999999</v>
      </c>
      <c r="M175" s="10">
        <f t="shared" si="26"/>
        <v>9250.449999999999</v>
      </c>
      <c r="N175" s="10">
        <f t="shared" si="26"/>
        <v>12250.45</v>
      </c>
      <c r="O175" s="10">
        <f t="shared" si="26"/>
        <v>0</v>
      </c>
    </row>
    <row r="176" spans="1:15" ht="15">
      <c r="A176" s="15"/>
      <c r="B176" s="36" t="s">
        <v>188</v>
      </c>
      <c r="C176" s="31"/>
      <c r="D176" s="31"/>
      <c r="E176" s="32"/>
      <c r="F176" s="16" t="s">
        <v>189</v>
      </c>
      <c r="G176" s="17">
        <f>+'ANUAL '!G176-'ENERO-MARZO'!G176</f>
        <v>0</v>
      </c>
      <c r="H176" s="17">
        <f>+'ANUAL '!H176-'ENERO-MARZO'!H176</f>
        <v>10050</v>
      </c>
      <c r="I176" s="17">
        <f>+'ANUAL '!I176-'ENERO-MARZO'!I176</f>
        <v>799.55</v>
      </c>
      <c r="J176" s="17">
        <f>+'ANUAL '!J176-'ENERO-MARZO'!J176</f>
        <v>9250.449999999999</v>
      </c>
      <c r="K176" s="17">
        <f>+'ANUAL '!K176-'ENERO-MARZO'!K176</f>
        <v>9250.449999999999</v>
      </c>
      <c r="L176" s="17">
        <f>+'ANUAL '!L176-'ENERO-MARZO'!L176</f>
        <v>9250.449999999999</v>
      </c>
      <c r="M176" s="17">
        <f>+'ANUAL '!M176-'ENERO-MARZO'!M176</f>
        <v>9250.449999999999</v>
      </c>
      <c r="N176" s="17">
        <f>+'ANUAL '!N176-'ENERO-MARZO'!N176</f>
        <v>12250.45</v>
      </c>
      <c r="O176" s="17">
        <f>+'ANUAL '!O176-'ENERO-MARZO'!O176</f>
        <v>0</v>
      </c>
    </row>
    <row r="177" spans="1:15" ht="12.75">
      <c r="A177" s="38" t="s">
        <v>43</v>
      </c>
      <c r="B177" s="31"/>
      <c r="C177" s="31"/>
      <c r="D177" s="31"/>
      <c r="E177" s="31"/>
      <c r="F177" s="32"/>
      <c r="G177" s="10">
        <f>SUM(G178:G179)</f>
        <v>1677</v>
      </c>
      <c r="H177" s="10">
        <f aca="true" t="shared" si="27" ref="H177:O177">SUM(H178:H179)</f>
        <v>0</v>
      </c>
      <c r="I177" s="10">
        <f t="shared" si="27"/>
        <v>0</v>
      </c>
      <c r="J177" s="10">
        <f t="shared" si="27"/>
        <v>1677</v>
      </c>
      <c r="K177" s="10">
        <f t="shared" si="27"/>
        <v>0</v>
      </c>
      <c r="L177" s="10">
        <f t="shared" si="27"/>
        <v>0</v>
      </c>
      <c r="M177" s="10">
        <f t="shared" si="27"/>
        <v>0</v>
      </c>
      <c r="N177" s="10">
        <f t="shared" si="27"/>
        <v>0</v>
      </c>
      <c r="O177" s="10">
        <f t="shared" si="27"/>
        <v>0</v>
      </c>
    </row>
    <row r="178" spans="1:15" ht="15">
      <c r="A178" s="11"/>
      <c r="B178" s="35" t="s">
        <v>190</v>
      </c>
      <c r="C178" s="31"/>
      <c r="D178" s="31"/>
      <c r="E178" s="32"/>
      <c r="F178" s="12" t="s">
        <v>53</v>
      </c>
      <c r="G178" s="13">
        <f>+'ANUAL '!G178-'ENERO-MARZO'!G178</f>
        <v>417</v>
      </c>
      <c r="H178" s="13">
        <f>+'ANUAL '!H178-'ENERO-MARZO'!H178</f>
        <v>0</v>
      </c>
      <c r="I178" s="13">
        <f>+'ANUAL '!I178-'ENERO-MARZO'!I178</f>
        <v>0</v>
      </c>
      <c r="J178" s="13">
        <f>+'ANUAL '!J178-'ENERO-MARZO'!J178</f>
        <v>417</v>
      </c>
      <c r="K178" s="13">
        <f>+'ANUAL '!K178-'ENERO-MARZO'!K178</f>
        <v>0</v>
      </c>
      <c r="L178" s="13">
        <f>+'ANUAL '!L178-'ENERO-MARZO'!L178</f>
        <v>0</v>
      </c>
      <c r="M178" s="13">
        <f>+'ANUAL '!M178-'ENERO-MARZO'!M178</f>
        <v>0</v>
      </c>
      <c r="N178" s="13">
        <f>+'ANUAL '!N178-'ENERO-MARZO'!N178</f>
        <v>0</v>
      </c>
      <c r="O178" s="13">
        <f>+'ANUAL '!O178-'ENERO-MARZO'!O178</f>
        <v>0</v>
      </c>
    </row>
    <row r="179" spans="1:15" ht="12.75">
      <c r="A179" s="15"/>
      <c r="B179" s="36" t="s">
        <v>191</v>
      </c>
      <c r="C179" s="31"/>
      <c r="D179" s="31"/>
      <c r="E179" s="32"/>
      <c r="F179" s="16" t="s">
        <v>55</v>
      </c>
      <c r="G179" s="13">
        <f>+'ANUAL '!G179-'ENERO-MARZO'!G179</f>
        <v>1260</v>
      </c>
      <c r="H179" s="13">
        <f>+'ANUAL '!H179-'ENERO-MARZO'!H179</f>
        <v>0</v>
      </c>
      <c r="I179" s="13">
        <f>+'ANUAL '!I179-'ENERO-MARZO'!I179</f>
        <v>0</v>
      </c>
      <c r="J179" s="13">
        <f>+'ANUAL '!J179-'ENERO-MARZO'!J179</f>
        <v>1260</v>
      </c>
      <c r="K179" s="13">
        <f>+'ANUAL '!K179-'ENERO-MARZO'!K179</f>
        <v>0</v>
      </c>
      <c r="L179" s="13">
        <f>+'ANUAL '!L179-'ENERO-MARZO'!L179</f>
        <v>0</v>
      </c>
      <c r="M179" s="13">
        <f>+'ANUAL '!M179-'ENERO-MARZO'!M179</f>
        <v>0</v>
      </c>
      <c r="N179" s="13">
        <f>+'ANUAL '!N179-'ENERO-MARZO'!N179</f>
        <v>0</v>
      </c>
      <c r="O179" s="13">
        <f>+'ANUAL '!O179-'ENERO-MARZO'!O179</f>
        <v>0</v>
      </c>
    </row>
    <row r="180" spans="1:15" ht="12.75">
      <c r="A180" s="37" t="s">
        <v>192</v>
      </c>
      <c r="B180" s="31"/>
      <c r="C180" s="31"/>
      <c r="D180" s="31"/>
      <c r="E180" s="31"/>
      <c r="F180" s="32"/>
      <c r="G180" s="9">
        <f>SUM(G181+G268+G294+G344+G354)</f>
        <v>3328301</v>
      </c>
      <c r="H180" s="9">
        <f aca="true" t="shared" si="28" ref="H180:O180">SUM(H181+H268+H294+H344+H354)</f>
        <v>819093.16</v>
      </c>
      <c r="I180" s="9">
        <f t="shared" si="28"/>
        <v>316568.57</v>
      </c>
      <c r="J180" s="9">
        <f t="shared" si="28"/>
        <v>3830825.59</v>
      </c>
      <c r="K180" s="9">
        <f t="shared" si="28"/>
        <v>1449201.1900000004</v>
      </c>
      <c r="L180" s="9">
        <f t="shared" si="28"/>
        <v>3589934.08</v>
      </c>
      <c r="M180" s="9">
        <f t="shared" si="28"/>
        <v>3589934.08</v>
      </c>
      <c r="N180" s="9">
        <f t="shared" si="28"/>
        <v>3888930.5800000005</v>
      </c>
      <c r="O180" s="9">
        <f t="shared" si="28"/>
        <v>0</v>
      </c>
    </row>
    <row r="181" spans="1:15" ht="12.75">
      <c r="A181" s="38" t="s">
        <v>17</v>
      </c>
      <c r="B181" s="31"/>
      <c r="C181" s="31"/>
      <c r="D181" s="31"/>
      <c r="E181" s="31"/>
      <c r="F181" s="32"/>
      <c r="G181" s="10">
        <f>SUM(G182:G267)</f>
        <v>837920</v>
      </c>
      <c r="H181" s="10">
        <f aca="true" t="shared" si="29" ref="H181:O181">SUM(H182:H267)</f>
        <v>162064.5</v>
      </c>
      <c r="I181" s="10">
        <f t="shared" si="29"/>
        <v>0</v>
      </c>
      <c r="J181" s="10">
        <f t="shared" si="29"/>
        <v>999984.5</v>
      </c>
      <c r="K181" s="10">
        <f t="shared" si="29"/>
        <v>120180.29</v>
      </c>
      <c r="L181" s="10">
        <f t="shared" si="29"/>
        <v>948873.4299999999</v>
      </c>
      <c r="M181" s="10">
        <f t="shared" si="29"/>
        <v>948873.4299999999</v>
      </c>
      <c r="N181" s="10">
        <f t="shared" si="29"/>
        <v>948873.4299999999</v>
      </c>
      <c r="O181" s="10">
        <f t="shared" si="29"/>
        <v>0</v>
      </c>
    </row>
    <row r="182" spans="1:15" ht="12.75">
      <c r="A182" s="11"/>
      <c r="B182" s="35" t="s">
        <v>193</v>
      </c>
      <c r="C182" s="31"/>
      <c r="D182" s="31"/>
      <c r="E182" s="32"/>
      <c r="F182" s="12" t="s">
        <v>37</v>
      </c>
      <c r="G182" s="13">
        <f>+'ANUAL '!G182-'ENERO-MARZO'!G182</f>
        <v>7500</v>
      </c>
      <c r="H182" s="13">
        <f>+'ANUAL '!H182-'ENERO-MARZO'!H182</f>
        <v>0</v>
      </c>
      <c r="I182" s="13">
        <f>+'ANUAL '!I182-'ENERO-MARZO'!I182</f>
        <v>0</v>
      </c>
      <c r="J182" s="13">
        <f>+'ANUAL '!J182-'ENERO-MARZO'!J182</f>
        <v>7500</v>
      </c>
      <c r="K182" s="13">
        <f>+'ANUAL '!K182-'ENERO-MARZO'!K182</f>
        <v>0</v>
      </c>
      <c r="L182" s="13">
        <f>+'ANUAL '!L182-'ENERO-MARZO'!L182</f>
        <v>7486.67</v>
      </c>
      <c r="M182" s="13">
        <f>+'ANUAL '!M182-'ENERO-MARZO'!M182</f>
        <v>7486.67</v>
      </c>
      <c r="N182" s="13">
        <f>+'ANUAL '!N182-'ENERO-MARZO'!N182</f>
        <v>7486.67</v>
      </c>
      <c r="O182" s="13">
        <f>+'ANUAL '!O182-'ENERO-MARZO'!O182</f>
        <v>0</v>
      </c>
    </row>
    <row r="183" spans="1:15" ht="12.75">
      <c r="A183" s="15"/>
      <c r="B183" s="36" t="s">
        <v>194</v>
      </c>
      <c r="C183" s="31"/>
      <c r="D183" s="31"/>
      <c r="E183" s="32"/>
      <c r="F183" s="16" t="s">
        <v>19</v>
      </c>
      <c r="G183" s="13">
        <f>+'ANUAL '!G183-'ENERO-MARZO'!G183</f>
        <v>52737</v>
      </c>
      <c r="H183" s="13">
        <f>+'ANUAL '!H183-'ENERO-MARZO'!H183</f>
        <v>8381.9</v>
      </c>
      <c r="I183" s="13">
        <f>+'ANUAL '!I183-'ENERO-MARZO'!I183</f>
        <v>0</v>
      </c>
      <c r="J183" s="13">
        <f>+'ANUAL '!J183-'ENERO-MARZO'!J183</f>
        <v>61118.899999999994</v>
      </c>
      <c r="K183" s="13">
        <f>+'ANUAL '!K183-'ENERO-MARZO'!K183</f>
        <v>8381.900000000001</v>
      </c>
      <c r="L183" s="13">
        <f>+'ANUAL '!L183-'ENERO-MARZO'!L183</f>
        <v>65390.6</v>
      </c>
      <c r="M183" s="13">
        <f>+'ANUAL '!M183-'ENERO-MARZO'!M183</f>
        <v>65390.6</v>
      </c>
      <c r="N183" s="13">
        <f>+'ANUAL '!N183-'ENERO-MARZO'!N183</f>
        <v>65390.6</v>
      </c>
      <c r="O183" s="13">
        <f>+'ANUAL '!O183-'ENERO-MARZO'!O183</f>
        <v>0</v>
      </c>
    </row>
    <row r="184" spans="1:15" ht="12.75">
      <c r="A184" s="11"/>
      <c r="B184" s="35" t="s">
        <v>195</v>
      </c>
      <c r="C184" s="31"/>
      <c r="D184" s="31"/>
      <c r="E184" s="32"/>
      <c r="F184" s="12" t="s">
        <v>106</v>
      </c>
      <c r="G184" s="13">
        <f>+'ANUAL '!G184-'ENERO-MARZO'!G184</f>
        <v>18846</v>
      </c>
      <c r="H184" s="13">
        <f>+'ANUAL '!H184-'ENERO-MARZO'!H184</f>
        <v>0</v>
      </c>
      <c r="I184" s="13">
        <f>+'ANUAL '!I184-'ENERO-MARZO'!I184</f>
        <v>0</v>
      </c>
      <c r="J184" s="13">
        <f>+'ANUAL '!J184-'ENERO-MARZO'!J184</f>
        <v>18846</v>
      </c>
      <c r="K184" s="13">
        <f>+'ANUAL '!K184-'ENERO-MARZO'!K184</f>
        <v>0</v>
      </c>
      <c r="L184" s="13">
        <f>+'ANUAL '!L184-'ENERO-MARZO'!L184</f>
        <v>21495.179999999997</v>
      </c>
      <c r="M184" s="13">
        <f>+'ANUAL '!M184-'ENERO-MARZO'!M184</f>
        <v>21495.179999999997</v>
      </c>
      <c r="N184" s="13">
        <f>+'ANUAL '!N184-'ENERO-MARZO'!N184</f>
        <v>21495.179999999997</v>
      </c>
      <c r="O184" s="13">
        <f>+'ANUAL '!O184-'ENERO-MARZO'!O184</f>
        <v>0</v>
      </c>
    </row>
    <row r="185" spans="1:15" ht="15">
      <c r="A185" s="15"/>
      <c r="B185" s="36" t="s">
        <v>196</v>
      </c>
      <c r="C185" s="31"/>
      <c r="D185" s="31"/>
      <c r="E185" s="32"/>
      <c r="F185" s="16" t="s">
        <v>27</v>
      </c>
      <c r="G185" s="13">
        <f>+'ANUAL '!G185-'ENERO-MARZO'!G185</f>
        <v>546</v>
      </c>
      <c r="H185" s="13">
        <f>+'ANUAL '!H185-'ENERO-MARZO'!H185</f>
        <v>0</v>
      </c>
      <c r="I185" s="13">
        <f>+'ANUAL '!I185-'ENERO-MARZO'!I185</f>
        <v>0</v>
      </c>
      <c r="J185" s="13">
        <f>+'ANUAL '!J185-'ENERO-MARZO'!J185</f>
        <v>546</v>
      </c>
      <c r="K185" s="13">
        <f>+'ANUAL '!K185-'ENERO-MARZO'!K185</f>
        <v>0</v>
      </c>
      <c r="L185" s="13">
        <f>+'ANUAL '!L185-'ENERO-MARZO'!L185</f>
        <v>546</v>
      </c>
      <c r="M185" s="13">
        <f>+'ANUAL '!M185-'ENERO-MARZO'!M185</f>
        <v>546</v>
      </c>
      <c r="N185" s="13">
        <f>+'ANUAL '!N185-'ENERO-MARZO'!N185</f>
        <v>546</v>
      </c>
      <c r="O185" s="13">
        <f>+'ANUAL '!O185-'ENERO-MARZO'!O185</f>
        <v>0</v>
      </c>
    </row>
    <row r="186" spans="1:15" ht="12.75">
      <c r="A186" s="11"/>
      <c r="B186" s="35" t="s">
        <v>197</v>
      </c>
      <c r="C186" s="31"/>
      <c r="D186" s="31"/>
      <c r="E186" s="32"/>
      <c r="F186" s="12" t="s">
        <v>33</v>
      </c>
      <c r="G186" s="13">
        <f>+'ANUAL '!G186-'ENERO-MARZO'!G186</f>
        <v>6444</v>
      </c>
      <c r="H186" s="13">
        <f>+'ANUAL '!H186-'ENERO-MARZO'!H186</f>
        <v>0</v>
      </c>
      <c r="I186" s="13">
        <f>+'ANUAL '!I186-'ENERO-MARZO'!I186</f>
        <v>0</v>
      </c>
      <c r="J186" s="13">
        <f>+'ANUAL '!J186-'ENERO-MARZO'!J186</f>
        <v>6444</v>
      </c>
      <c r="K186" s="13">
        <f>+'ANUAL '!K186-'ENERO-MARZO'!K186</f>
        <v>0</v>
      </c>
      <c r="L186" s="13">
        <f>+'ANUAL '!L186-'ENERO-MARZO'!L186</f>
        <v>5308.52</v>
      </c>
      <c r="M186" s="13">
        <f>+'ANUAL '!M186-'ENERO-MARZO'!M186</f>
        <v>5308.52</v>
      </c>
      <c r="N186" s="13">
        <f>+'ANUAL '!N186-'ENERO-MARZO'!N186</f>
        <v>5308.52</v>
      </c>
      <c r="O186" s="13">
        <f>+'ANUAL '!O186-'ENERO-MARZO'!O186</f>
        <v>0</v>
      </c>
    </row>
    <row r="187" spans="1:15" ht="12.75">
      <c r="A187" s="15"/>
      <c r="B187" s="36" t="s">
        <v>198</v>
      </c>
      <c r="C187" s="31"/>
      <c r="D187" s="31"/>
      <c r="E187" s="32"/>
      <c r="F187" s="16" t="s">
        <v>39</v>
      </c>
      <c r="G187" s="13">
        <f>+'ANUAL '!G187-'ENERO-MARZO'!G187</f>
        <v>10912</v>
      </c>
      <c r="H187" s="13">
        <f>+'ANUAL '!H187-'ENERO-MARZO'!H187</f>
        <v>0</v>
      </c>
      <c r="I187" s="13">
        <f>+'ANUAL '!I187-'ENERO-MARZO'!I187</f>
        <v>0</v>
      </c>
      <c r="J187" s="13">
        <f>+'ANUAL '!J187-'ENERO-MARZO'!J187</f>
        <v>10912</v>
      </c>
      <c r="K187" s="13">
        <f>+'ANUAL '!K187-'ENERO-MARZO'!K187</f>
        <v>0</v>
      </c>
      <c r="L187" s="13">
        <f>+'ANUAL '!L187-'ENERO-MARZO'!L187</f>
        <v>13719.939999999999</v>
      </c>
      <c r="M187" s="13">
        <f>+'ANUAL '!M187-'ENERO-MARZO'!M187</f>
        <v>13719.939999999999</v>
      </c>
      <c r="N187" s="13">
        <f>+'ANUAL '!N187-'ENERO-MARZO'!N187</f>
        <v>13719.939999999999</v>
      </c>
      <c r="O187" s="13">
        <f>+'ANUAL '!O187-'ENERO-MARZO'!O187</f>
        <v>0</v>
      </c>
    </row>
    <row r="188" spans="1:15" ht="12.75">
      <c r="A188" s="11"/>
      <c r="B188" s="35" t="s">
        <v>199</v>
      </c>
      <c r="C188" s="31"/>
      <c r="D188" s="31"/>
      <c r="E188" s="32"/>
      <c r="F188" s="12" t="s">
        <v>29</v>
      </c>
      <c r="G188" s="13">
        <f>+'ANUAL '!G188-'ENERO-MARZO'!G188</f>
        <v>0</v>
      </c>
      <c r="H188" s="13">
        <f>+'ANUAL '!H188-'ENERO-MARZO'!H188</f>
        <v>0</v>
      </c>
      <c r="I188" s="13">
        <f>+'ANUAL '!I188-'ENERO-MARZO'!I188</f>
        <v>0</v>
      </c>
      <c r="J188" s="13">
        <f>+'ANUAL '!J188-'ENERO-MARZO'!J188</f>
        <v>0</v>
      </c>
      <c r="K188" s="13">
        <f>+'ANUAL '!K188-'ENERO-MARZO'!K188</f>
        <v>0</v>
      </c>
      <c r="L188" s="13">
        <f>+'ANUAL '!L188-'ENERO-MARZO'!L188</f>
        <v>0</v>
      </c>
      <c r="M188" s="13">
        <f>+'ANUAL '!M188-'ENERO-MARZO'!M188</f>
        <v>0</v>
      </c>
      <c r="N188" s="13">
        <f>+'ANUAL '!N188-'ENERO-MARZO'!N188</f>
        <v>0</v>
      </c>
      <c r="O188" s="13">
        <f>+'ANUAL '!O188-'ENERO-MARZO'!O188</f>
        <v>0</v>
      </c>
    </row>
    <row r="189" spans="1:15" ht="12.75">
      <c r="A189" s="15"/>
      <c r="B189" s="36" t="s">
        <v>200</v>
      </c>
      <c r="C189" s="31"/>
      <c r="D189" s="31"/>
      <c r="E189" s="32"/>
      <c r="F189" s="16" t="s">
        <v>21</v>
      </c>
      <c r="G189" s="13">
        <f>+'ANUAL '!G189-'ENERO-MARZO'!G189</f>
        <v>26958</v>
      </c>
      <c r="H189" s="13">
        <f>+'ANUAL '!H189-'ENERO-MARZO'!H189</f>
        <v>0</v>
      </c>
      <c r="I189" s="13">
        <f>+'ANUAL '!I189-'ENERO-MARZO'!I189</f>
        <v>0</v>
      </c>
      <c r="J189" s="13">
        <f>+'ANUAL '!J189-'ENERO-MARZO'!J189</f>
        <v>26958</v>
      </c>
      <c r="K189" s="13">
        <f>+'ANUAL '!K189-'ENERO-MARZO'!K189</f>
        <v>-5120.740000000005</v>
      </c>
      <c r="L189" s="13">
        <f>+'ANUAL '!L189-'ENERO-MARZO'!L189</f>
        <v>34271.85</v>
      </c>
      <c r="M189" s="13">
        <f>+'ANUAL '!M189-'ENERO-MARZO'!M189</f>
        <v>34271.85</v>
      </c>
      <c r="N189" s="13">
        <f>+'ANUAL '!N189-'ENERO-MARZO'!N189</f>
        <v>34271.85</v>
      </c>
      <c r="O189" s="13">
        <f>+'ANUAL '!O189-'ENERO-MARZO'!O189</f>
        <v>0</v>
      </c>
    </row>
    <row r="190" spans="1:15" ht="12.75">
      <c r="A190" s="11"/>
      <c r="B190" s="35" t="s">
        <v>201</v>
      </c>
      <c r="C190" s="31"/>
      <c r="D190" s="31"/>
      <c r="E190" s="32"/>
      <c r="F190" s="12" t="s">
        <v>25</v>
      </c>
      <c r="G190" s="13">
        <f>+'ANUAL '!G190-'ENERO-MARZO'!G190</f>
        <v>106845</v>
      </c>
      <c r="H190" s="13">
        <f>+'ANUAL '!H190-'ENERO-MARZO'!H190</f>
        <v>0</v>
      </c>
      <c r="I190" s="13">
        <f>+'ANUAL '!I190-'ENERO-MARZO'!I190</f>
        <v>0</v>
      </c>
      <c r="J190" s="13">
        <f>+'ANUAL '!J190-'ENERO-MARZO'!J190</f>
        <v>106845</v>
      </c>
      <c r="K190" s="13">
        <f>+'ANUAL '!K190-'ENERO-MARZO'!K190</f>
        <v>0</v>
      </c>
      <c r="L190" s="13">
        <f>+'ANUAL '!L190-'ENERO-MARZO'!L190</f>
        <v>106846.02</v>
      </c>
      <c r="M190" s="13">
        <f>+'ANUAL '!M190-'ENERO-MARZO'!M190</f>
        <v>106846.02</v>
      </c>
      <c r="N190" s="13">
        <f>+'ANUAL '!N190-'ENERO-MARZO'!N190</f>
        <v>106846.02</v>
      </c>
      <c r="O190" s="13">
        <f>+'ANUAL '!O190-'ENERO-MARZO'!O190</f>
        <v>0</v>
      </c>
    </row>
    <row r="191" spans="1:15" ht="12.75">
      <c r="A191" s="15"/>
      <c r="B191" s="36" t="s">
        <v>202</v>
      </c>
      <c r="C191" s="31"/>
      <c r="D191" s="31"/>
      <c r="E191" s="32"/>
      <c r="F191" s="16" t="s">
        <v>41</v>
      </c>
      <c r="G191" s="13">
        <f>+'ANUAL '!G191-'ENERO-MARZO'!G191</f>
        <v>17283</v>
      </c>
      <c r="H191" s="13">
        <f>+'ANUAL '!H191-'ENERO-MARZO'!H191</f>
        <v>0</v>
      </c>
      <c r="I191" s="13">
        <f>+'ANUAL '!I191-'ENERO-MARZO'!I191</f>
        <v>0</v>
      </c>
      <c r="J191" s="13">
        <f>+'ANUAL '!J191-'ENERO-MARZO'!J191</f>
        <v>17283</v>
      </c>
      <c r="K191" s="13">
        <f>+'ANUAL '!K191-'ENERO-MARZO'!K191</f>
        <v>0</v>
      </c>
      <c r="L191" s="13">
        <f>+'ANUAL '!L191-'ENERO-MARZO'!L191</f>
        <v>17210.16</v>
      </c>
      <c r="M191" s="13">
        <f>+'ANUAL '!M191-'ENERO-MARZO'!M191</f>
        <v>17210.16</v>
      </c>
      <c r="N191" s="13">
        <f>+'ANUAL '!N191-'ENERO-MARZO'!N191</f>
        <v>17210.16</v>
      </c>
      <c r="O191" s="13">
        <f>+'ANUAL '!O191-'ENERO-MARZO'!O191</f>
        <v>0</v>
      </c>
    </row>
    <row r="192" spans="1:15" ht="15">
      <c r="A192" s="11"/>
      <c r="B192" s="35" t="s">
        <v>203</v>
      </c>
      <c r="C192" s="31"/>
      <c r="D192" s="31"/>
      <c r="E192" s="32"/>
      <c r="F192" s="12" t="s">
        <v>23</v>
      </c>
      <c r="G192" s="13">
        <f>+'ANUAL '!G192-'ENERO-MARZO'!G192</f>
        <v>0</v>
      </c>
      <c r="H192" s="13">
        <f>+'ANUAL '!H192-'ENERO-MARZO'!H192</f>
        <v>0</v>
      </c>
      <c r="I192" s="13">
        <f>+'ANUAL '!I192-'ENERO-MARZO'!I192</f>
        <v>0</v>
      </c>
      <c r="J192" s="13">
        <f>+'ANUAL '!J192-'ENERO-MARZO'!J192</f>
        <v>0</v>
      </c>
      <c r="K192" s="13">
        <f>+'ANUAL '!K192-'ENERO-MARZO'!K192</f>
        <v>0</v>
      </c>
      <c r="L192" s="13">
        <f>+'ANUAL '!L192-'ENERO-MARZO'!L192</f>
        <v>0</v>
      </c>
      <c r="M192" s="13">
        <f>+'ANUAL '!M192-'ENERO-MARZO'!M192</f>
        <v>0</v>
      </c>
      <c r="N192" s="13">
        <f>+'ANUAL '!N192-'ENERO-MARZO'!N192</f>
        <v>0</v>
      </c>
      <c r="O192" s="13">
        <f>+'ANUAL '!O192-'ENERO-MARZO'!O192</f>
        <v>0</v>
      </c>
    </row>
    <row r="193" spans="1:15" ht="12.75">
      <c r="A193" s="15"/>
      <c r="B193" s="36" t="s">
        <v>204</v>
      </c>
      <c r="C193" s="31"/>
      <c r="D193" s="31"/>
      <c r="E193" s="32"/>
      <c r="F193" s="16" t="s">
        <v>106</v>
      </c>
      <c r="G193" s="13">
        <f>+'ANUAL '!G193-'ENERO-MARZO'!G193</f>
        <v>14805</v>
      </c>
      <c r="H193" s="13">
        <f>+'ANUAL '!H193-'ENERO-MARZO'!H193</f>
        <v>0</v>
      </c>
      <c r="I193" s="13">
        <f>+'ANUAL '!I193-'ENERO-MARZO'!I193</f>
        <v>0</v>
      </c>
      <c r="J193" s="13">
        <f>+'ANUAL '!J193-'ENERO-MARZO'!J193</f>
        <v>14805</v>
      </c>
      <c r="K193" s="13">
        <f>+'ANUAL '!K193-'ENERO-MARZO'!K193</f>
        <v>0</v>
      </c>
      <c r="L193" s="13">
        <f>+'ANUAL '!L193-'ENERO-MARZO'!L193</f>
        <v>19715.16</v>
      </c>
      <c r="M193" s="13">
        <f>+'ANUAL '!M193-'ENERO-MARZO'!M193</f>
        <v>19715.16</v>
      </c>
      <c r="N193" s="13">
        <f>+'ANUAL '!N193-'ENERO-MARZO'!N193</f>
        <v>19715.16</v>
      </c>
      <c r="O193" s="13">
        <f>+'ANUAL '!O193-'ENERO-MARZO'!O193</f>
        <v>0</v>
      </c>
    </row>
    <row r="194" spans="1:15" ht="12.75">
      <c r="A194" s="11"/>
      <c r="B194" s="35" t="s">
        <v>205</v>
      </c>
      <c r="C194" s="31"/>
      <c r="D194" s="31"/>
      <c r="E194" s="32"/>
      <c r="F194" s="12" t="s">
        <v>33</v>
      </c>
      <c r="G194" s="13">
        <f>+'ANUAL '!G194-'ENERO-MARZO'!G194</f>
        <v>1114</v>
      </c>
      <c r="H194" s="13">
        <f>+'ANUAL '!H194-'ENERO-MARZO'!H194</f>
        <v>0</v>
      </c>
      <c r="I194" s="13">
        <f>+'ANUAL '!I194-'ENERO-MARZO'!I194</f>
        <v>0</v>
      </c>
      <c r="J194" s="13">
        <f>+'ANUAL '!J194-'ENERO-MARZO'!J194</f>
        <v>1114</v>
      </c>
      <c r="K194" s="13">
        <f>+'ANUAL '!K194-'ENERO-MARZO'!K194</f>
        <v>0</v>
      </c>
      <c r="L194" s="13">
        <f>+'ANUAL '!L194-'ENERO-MARZO'!L194</f>
        <v>1392.32</v>
      </c>
      <c r="M194" s="13">
        <f>+'ANUAL '!M194-'ENERO-MARZO'!M194</f>
        <v>1392.32</v>
      </c>
      <c r="N194" s="13">
        <f>+'ANUAL '!N194-'ENERO-MARZO'!N194</f>
        <v>1392.32</v>
      </c>
      <c r="O194" s="13">
        <f>+'ANUAL '!O194-'ENERO-MARZO'!O194</f>
        <v>0</v>
      </c>
    </row>
    <row r="195" spans="1:15" ht="12.75">
      <c r="A195" s="15"/>
      <c r="B195" s="36" t="s">
        <v>206</v>
      </c>
      <c r="C195" s="31"/>
      <c r="D195" s="31"/>
      <c r="E195" s="32"/>
      <c r="F195" s="16" t="s">
        <v>41</v>
      </c>
      <c r="G195" s="13">
        <f>+'ANUAL '!G195-'ENERO-MARZO'!G195</f>
        <v>2037</v>
      </c>
      <c r="H195" s="13">
        <f>+'ANUAL '!H195-'ENERO-MARZO'!H195</f>
        <v>0</v>
      </c>
      <c r="I195" s="13">
        <f>+'ANUAL '!I195-'ENERO-MARZO'!I195</f>
        <v>0</v>
      </c>
      <c r="J195" s="13">
        <f>+'ANUAL '!J195-'ENERO-MARZO'!J195</f>
        <v>2037</v>
      </c>
      <c r="K195" s="13">
        <f>+'ANUAL '!K195-'ENERO-MARZO'!K195</f>
        <v>0</v>
      </c>
      <c r="L195" s="13">
        <f>+'ANUAL '!L195-'ENERO-MARZO'!L195</f>
        <v>2544.24</v>
      </c>
      <c r="M195" s="13">
        <f>+'ANUAL '!M195-'ENERO-MARZO'!M195</f>
        <v>2544.24</v>
      </c>
      <c r="N195" s="13">
        <f>+'ANUAL '!N195-'ENERO-MARZO'!N195</f>
        <v>2544.24</v>
      </c>
      <c r="O195" s="13">
        <f>+'ANUAL '!O195-'ENERO-MARZO'!O195</f>
        <v>0</v>
      </c>
    </row>
    <row r="196" spans="1:15" ht="12.75">
      <c r="A196" s="11"/>
      <c r="B196" s="35" t="s">
        <v>207</v>
      </c>
      <c r="C196" s="31"/>
      <c r="D196" s="31"/>
      <c r="E196" s="32"/>
      <c r="F196" s="12" t="s">
        <v>21</v>
      </c>
      <c r="G196" s="13">
        <f>+'ANUAL '!G196-'ENERO-MARZO'!G196</f>
        <v>4557</v>
      </c>
      <c r="H196" s="13">
        <f>+'ANUAL '!H196-'ENERO-MARZO'!H196</f>
        <v>0</v>
      </c>
      <c r="I196" s="13">
        <f>+'ANUAL '!I196-'ENERO-MARZO'!I196</f>
        <v>0</v>
      </c>
      <c r="J196" s="13">
        <f>+'ANUAL '!J196-'ENERO-MARZO'!J196</f>
        <v>4557</v>
      </c>
      <c r="K196" s="13">
        <f>+'ANUAL '!K196-'ENERO-MARZO'!K196</f>
        <v>-1085.1500000000015</v>
      </c>
      <c r="L196" s="13">
        <f>+'ANUAL '!L196-'ENERO-MARZO'!L196</f>
        <v>6597.86</v>
      </c>
      <c r="M196" s="13">
        <f>+'ANUAL '!M196-'ENERO-MARZO'!M196</f>
        <v>6597.86</v>
      </c>
      <c r="N196" s="13">
        <f>+'ANUAL '!N196-'ENERO-MARZO'!N196</f>
        <v>6597.86</v>
      </c>
      <c r="O196" s="13">
        <f>+'ANUAL '!O196-'ENERO-MARZO'!O196</f>
        <v>0</v>
      </c>
    </row>
    <row r="197" spans="1:15" ht="12.75">
      <c r="A197" s="15"/>
      <c r="B197" s="36" t="s">
        <v>208</v>
      </c>
      <c r="C197" s="31"/>
      <c r="D197" s="31"/>
      <c r="E197" s="32"/>
      <c r="F197" s="16" t="s">
        <v>37</v>
      </c>
      <c r="G197" s="13">
        <f>+'ANUAL '!G197-'ENERO-MARZO'!G197</f>
        <v>1200</v>
      </c>
      <c r="H197" s="13">
        <f>+'ANUAL '!H197-'ENERO-MARZO'!H197</f>
        <v>0</v>
      </c>
      <c r="I197" s="13">
        <f>+'ANUAL '!I197-'ENERO-MARZO'!I197</f>
        <v>0</v>
      </c>
      <c r="J197" s="13">
        <f>+'ANUAL '!J197-'ENERO-MARZO'!J197</f>
        <v>1200</v>
      </c>
      <c r="K197" s="13">
        <f>+'ANUAL '!K197-'ENERO-MARZO'!K197</f>
        <v>0</v>
      </c>
      <c r="L197" s="13">
        <f>+'ANUAL '!L197-'ENERO-MARZO'!L197</f>
        <v>1200</v>
      </c>
      <c r="M197" s="13">
        <f>+'ANUAL '!M197-'ENERO-MARZO'!M197</f>
        <v>1200</v>
      </c>
      <c r="N197" s="13">
        <f>+'ANUAL '!N197-'ENERO-MARZO'!N197</f>
        <v>1200</v>
      </c>
      <c r="O197" s="13">
        <f>+'ANUAL '!O197-'ENERO-MARZO'!O197</f>
        <v>0</v>
      </c>
    </row>
    <row r="198" spans="1:15" ht="15">
      <c r="A198" s="11"/>
      <c r="B198" s="35" t="s">
        <v>209</v>
      </c>
      <c r="C198" s="31"/>
      <c r="D198" s="31"/>
      <c r="E198" s="32"/>
      <c r="F198" s="12" t="s">
        <v>27</v>
      </c>
      <c r="G198" s="13">
        <f>+'ANUAL '!G198-'ENERO-MARZO'!G198</f>
        <v>165</v>
      </c>
      <c r="H198" s="13">
        <f>+'ANUAL '!H198-'ENERO-MARZO'!H198</f>
        <v>0</v>
      </c>
      <c r="I198" s="13">
        <f>+'ANUAL '!I198-'ENERO-MARZO'!I198</f>
        <v>0</v>
      </c>
      <c r="J198" s="13">
        <f>+'ANUAL '!J198-'ENERO-MARZO'!J198</f>
        <v>165</v>
      </c>
      <c r="K198" s="13">
        <f>+'ANUAL '!K198-'ENERO-MARZO'!K198</f>
        <v>0</v>
      </c>
      <c r="L198" s="13">
        <f>+'ANUAL '!L198-'ENERO-MARZO'!L198</f>
        <v>156</v>
      </c>
      <c r="M198" s="13">
        <f>+'ANUAL '!M198-'ENERO-MARZO'!M198</f>
        <v>156</v>
      </c>
      <c r="N198" s="13">
        <f>+'ANUAL '!N198-'ENERO-MARZO'!N198</f>
        <v>156</v>
      </c>
      <c r="O198" s="13">
        <f>+'ANUAL '!O198-'ENERO-MARZO'!O198</f>
        <v>0</v>
      </c>
    </row>
    <row r="199" spans="1:15" ht="12.75">
      <c r="A199" s="15"/>
      <c r="B199" s="36" t="s">
        <v>210</v>
      </c>
      <c r="C199" s="31"/>
      <c r="D199" s="31"/>
      <c r="E199" s="32"/>
      <c r="F199" s="16" t="s">
        <v>29</v>
      </c>
      <c r="G199" s="13">
        <f>+'ANUAL '!G199-'ENERO-MARZO'!G199</f>
        <v>0</v>
      </c>
      <c r="H199" s="13">
        <f>+'ANUAL '!H199-'ENERO-MARZO'!H199</f>
        <v>0</v>
      </c>
      <c r="I199" s="13">
        <f>+'ANUAL '!I199-'ENERO-MARZO'!I199</f>
        <v>0</v>
      </c>
      <c r="J199" s="13">
        <f>+'ANUAL '!J199-'ENERO-MARZO'!J199</f>
        <v>0</v>
      </c>
      <c r="K199" s="13">
        <f>+'ANUAL '!K199-'ENERO-MARZO'!K199</f>
        <v>0</v>
      </c>
      <c r="L199" s="13">
        <f>+'ANUAL '!L199-'ENERO-MARZO'!L199</f>
        <v>0</v>
      </c>
      <c r="M199" s="13">
        <f>+'ANUAL '!M199-'ENERO-MARZO'!M199</f>
        <v>0</v>
      </c>
      <c r="N199" s="13">
        <f>+'ANUAL '!N199-'ENERO-MARZO'!N199</f>
        <v>0</v>
      </c>
      <c r="O199" s="13">
        <f>+'ANUAL '!O199-'ENERO-MARZO'!O199</f>
        <v>0</v>
      </c>
    </row>
    <row r="200" spans="1:15" ht="12.75">
      <c r="A200" s="11"/>
      <c r="B200" s="35" t="s">
        <v>211</v>
      </c>
      <c r="C200" s="31"/>
      <c r="D200" s="31"/>
      <c r="E200" s="32"/>
      <c r="F200" s="12" t="s">
        <v>19</v>
      </c>
      <c r="G200" s="13">
        <f>+'ANUAL '!G200-'ENERO-MARZO'!G200</f>
        <v>18437</v>
      </c>
      <c r="H200" s="13">
        <f>+'ANUAL '!H200-'ENERO-MARZO'!H200</f>
        <v>0</v>
      </c>
      <c r="I200" s="13">
        <f>+'ANUAL '!I200-'ENERO-MARZO'!I200</f>
        <v>0</v>
      </c>
      <c r="J200" s="13">
        <f>+'ANUAL '!J200-'ENERO-MARZO'!J200</f>
        <v>18437</v>
      </c>
      <c r="K200" s="13">
        <f>+'ANUAL '!K200-'ENERO-MARZO'!K200</f>
        <v>0</v>
      </c>
      <c r="L200" s="13">
        <f>+'ANUAL '!L200-'ENERO-MARZO'!L200</f>
        <v>14720.12</v>
      </c>
      <c r="M200" s="13">
        <f>+'ANUAL '!M200-'ENERO-MARZO'!M200</f>
        <v>14720.12</v>
      </c>
      <c r="N200" s="13">
        <f>+'ANUAL '!N200-'ENERO-MARZO'!N200</f>
        <v>14720.12</v>
      </c>
      <c r="O200" s="13">
        <f>+'ANUAL '!O200-'ENERO-MARZO'!O200</f>
        <v>0</v>
      </c>
    </row>
    <row r="201" spans="1:15" ht="12.75">
      <c r="A201" s="15"/>
      <c r="B201" s="36" t="s">
        <v>212</v>
      </c>
      <c r="C201" s="31"/>
      <c r="D201" s="31"/>
      <c r="E201" s="32"/>
      <c r="F201" s="16" t="s">
        <v>39</v>
      </c>
      <c r="G201" s="13">
        <f>+'ANUAL '!G201-'ENERO-MARZO'!G201</f>
        <v>1408</v>
      </c>
      <c r="H201" s="13">
        <f>+'ANUAL '!H201-'ENERO-MARZO'!H201</f>
        <v>0</v>
      </c>
      <c r="I201" s="13">
        <f>+'ANUAL '!I201-'ENERO-MARZO'!I201</f>
        <v>0</v>
      </c>
      <c r="J201" s="13">
        <f>+'ANUAL '!J201-'ENERO-MARZO'!J201</f>
        <v>1408</v>
      </c>
      <c r="K201" s="13">
        <f>+'ANUAL '!K201-'ENERO-MARZO'!K201</f>
        <v>0</v>
      </c>
      <c r="L201" s="13">
        <f>+'ANUAL '!L201-'ENERO-MARZO'!L201</f>
        <v>2264.66</v>
      </c>
      <c r="M201" s="13">
        <f>+'ANUAL '!M201-'ENERO-MARZO'!M201</f>
        <v>2264.66</v>
      </c>
      <c r="N201" s="13">
        <f>+'ANUAL '!N201-'ENERO-MARZO'!N201</f>
        <v>2264.66</v>
      </c>
      <c r="O201" s="13">
        <f>+'ANUAL '!O201-'ENERO-MARZO'!O201</f>
        <v>0</v>
      </c>
    </row>
    <row r="202" spans="1:15" ht="12.75">
      <c r="A202" s="11"/>
      <c r="B202" s="35" t="s">
        <v>213</v>
      </c>
      <c r="C202" s="31"/>
      <c r="D202" s="31"/>
      <c r="E202" s="32"/>
      <c r="F202" s="12" t="s">
        <v>25</v>
      </c>
      <c r="G202" s="13">
        <f>+'ANUAL '!G202-'ENERO-MARZO'!G202</f>
        <v>26631</v>
      </c>
      <c r="H202" s="13">
        <f>+'ANUAL '!H202-'ENERO-MARZO'!H202</f>
        <v>0</v>
      </c>
      <c r="I202" s="13">
        <f>+'ANUAL '!I202-'ENERO-MARZO'!I202</f>
        <v>0</v>
      </c>
      <c r="J202" s="13">
        <f>+'ANUAL '!J202-'ENERO-MARZO'!J202</f>
        <v>26631</v>
      </c>
      <c r="K202" s="13">
        <f>+'ANUAL '!K202-'ENERO-MARZO'!K202</f>
        <v>0</v>
      </c>
      <c r="L202" s="13">
        <f>+'ANUAL '!L202-'ENERO-MARZO'!L202</f>
        <v>19577.22</v>
      </c>
      <c r="M202" s="13">
        <f>+'ANUAL '!M202-'ENERO-MARZO'!M202</f>
        <v>19577.22</v>
      </c>
      <c r="N202" s="13">
        <f>+'ANUAL '!N202-'ENERO-MARZO'!N202</f>
        <v>19577.22</v>
      </c>
      <c r="O202" s="13">
        <f>+'ANUAL '!O202-'ENERO-MARZO'!O202</f>
        <v>0</v>
      </c>
    </row>
    <row r="203" spans="1:15" ht="12.75">
      <c r="A203" s="15"/>
      <c r="B203" s="36" t="s">
        <v>214</v>
      </c>
      <c r="C203" s="31"/>
      <c r="D203" s="31"/>
      <c r="E203" s="32"/>
      <c r="F203" s="16" t="s">
        <v>19</v>
      </c>
      <c r="G203" s="13">
        <f>+'ANUAL '!G203-'ENERO-MARZO'!G203</f>
        <v>4888</v>
      </c>
      <c r="H203" s="13">
        <f>+'ANUAL '!H203-'ENERO-MARZO'!H203</f>
        <v>0</v>
      </c>
      <c r="I203" s="13">
        <f>+'ANUAL '!I203-'ENERO-MARZO'!I203</f>
        <v>0</v>
      </c>
      <c r="J203" s="13">
        <f>+'ANUAL '!J203-'ENERO-MARZO'!J203</f>
        <v>4888</v>
      </c>
      <c r="K203" s="13">
        <f>+'ANUAL '!K203-'ENERO-MARZO'!K203</f>
        <v>0</v>
      </c>
      <c r="L203" s="13">
        <f>+'ANUAL '!L203-'ENERO-MARZO'!L203</f>
        <v>500</v>
      </c>
      <c r="M203" s="13">
        <f>+'ANUAL '!M203-'ENERO-MARZO'!M203</f>
        <v>500</v>
      </c>
      <c r="N203" s="13">
        <f>+'ANUAL '!N203-'ENERO-MARZO'!N203</f>
        <v>500</v>
      </c>
      <c r="O203" s="13">
        <f>+'ANUAL '!O203-'ENERO-MARZO'!O203</f>
        <v>0</v>
      </c>
    </row>
    <row r="204" spans="1:15" ht="12.75">
      <c r="A204" s="11"/>
      <c r="B204" s="35" t="s">
        <v>215</v>
      </c>
      <c r="C204" s="31"/>
      <c r="D204" s="31"/>
      <c r="E204" s="32"/>
      <c r="F204" s="12" t="s">
        <v>29</v>
      </c>
      <c r="G204" s="13">
        <f>+'ANUAL '!G204-'ENERO-MARZO'!G204</f>
        <v>0</v>
      </c>
      <c r="H204" s="13">
        <f>+'ANUAL '!H204-'ENERO-MARZO'!H204</f>
        <v>0</v>
      </c>
      <c r="I204" s="13">
        <f>+'ANUAL '!I204-'ENERO-MARZO'!I204</f>
        <v>0</v>
      </c>
      <c r="J204" s="13">
        <f>+'ANUAL '!J204-'ENERO-MARZO'!J204</f>
        <v>0</v>
      </c>
      <c r="K204" s="13">
        <f>+'ANUAL '!K204-'ENERO-MARZO'!K204</f>
        <v>0</v>
      </c>
      <c r="L204" s="13">
        <f>+'ANUAL '!L204-'ENERO-MARZO'!L204</f>
        <v>0</v>
      </c>
      <c r="M204" s="13">
        <f>+'ANUAL '!M204-'ENERO-MARZO'!M204</f>
        <v>0</v>
      </c>
      <c r="N204" s="13">
        <f>+'ANUAL '!N204-'ENERO-MARZO'!N204</f>
        <v>0</v>
      </c>
      <c r="O204" s="13">
        <f>+'ANUAL '!O204-'ENERO-MARZO'!O204</f>
        <v>0</v>
      </c>
    </row>
    <row r="205" spans="1:15" ht="12.75">
      <c r="A205" s="15"/>
      <c r="B205" s="36" t="s">
        <v>216</v>
      </c>
      <c r="C205" s="31"/>
      <c r="D205" s="31"/>
      <c r="E205" s="32"/>
      <c r="F205" s="16" t="s">
        <v>33</v>
      </c>
      <c r="G205" s="13">
        <f>+'ANUAL '!G205-'ENERO-MARZO'!G205</f>
        <v>1917</v>
      </c>
      <c r="H205" s="13">
        <f>+'ANUAL '!H205-'ENERO-MARZO'!H205</f>
        <v>0</v>
      </c>
      <c r="I205" s="13">
        <f>+'ANUAL '!I205-'ENERO-MARZO'!I205</f>
        <v>0</v>
      </c>
      <c r="J205" s="13">
        <f>+'ANUAL '!J205-'ENERO-MARZO'!J205</f>
        <v>1917</v>
      </c>
      <c r="K205" s="13">
        <f>+'ANUAL '!K205-'ENERO-MARZO'!K205</f>
        <v>0</v>
      </c>
      <c r="L205" s="13">
        <f>+'ANUAL '!L205-'ENERO-MARZO'!L205</f>
        <v>0</v>
      </c>
      <c r="M205" s="13">
        <f>+'ANUAL '!M205-'ENERO-MARZO'!M205</f>
        <v>0</v>
      </c>
      <c r="N205" s="13">
        <f>+'ANUAL '!N205-'ENERO-MARZO'!N205</f>
        <v>0</v>
      </c>
      <c r="O205" s="13">
        <f>+'ANUAL '!O205-'ENERO-MARZO'!O205</f>
        <v>0</v>
      </c>
    </row>
    <row r="206" spans="1:15" ht="12.75">
      <c r="A206" s="11"/>
      <c r="B206" s="35" t="s">
        <v>217</v>
      </c>
      <c r="C206" s="31"/>
      <c r="D206" s="31"/>
      <c r="E206" s="32"/>
      <c r="F206" s="12" t="s">
        <v>37</v>
      </c>
      <c r="G206" s="13">
        <f>+'ANUAL '!G206-'ENERO-MARZO'!G206</f>
        <v>1200</v>
      </c>
      <c r="H206" s="13">
        <f>+'ANUAL '!H206-'ENERO-MARZO'!H206</f>
        <v>0</v>
      </c>
      <c r="I206" s="13">
        <f>+'ANUAL '!I206-'ENERO-MARZO'!I206</f>
        <v>0</v>
      </c>
      <c r="J206" s="13">
        <f>+'ANUAL '!J206-'ENERO-MARZO'!J206</f>
        <v>1200</v>
      </c>
      <c r="K206" s="13">
        <f>+'ANUAL '!K206-'ENERO-MARZO'!K206</f>
        <v>0</v>
      </c>
      <c r="L206" s="13">
        <f>+'ANUAL '!L206-'ENERO-MARZO'!L206</f>
        <v>0</v>
      </c>
      <c r="M206" s="13">
        <f>+'ANUAL '!M206-'ENERO-MARZO'!M206</f>
        <v>0</v>
      </c>
      <c r="N206" s="13">
        <f>+'ANUAL '!N206-'ENERO-MARZO'!N206</f>
        <v>0</v>
      </c>
      <c r="O206" s="13">
        <f>+'ANUAL '!O206-'ENERO-MARZO'!O206</f>
        <v>0</v>
      </c>
    </row>
    <row r="207" spans="1:15" ht="12.75">
      <c r="A207" s="15"/>
      <c r="B207" s="36" t="s">
        <v>218</v>
      </c>
      <c r="C207" s="31"/>
      <c r="D207" s="31"/>
      <c r="E207" s="32"/>
      <c r="F207" s="16" t="s">
        <v>21</v>
      </c>
      <c r="G207" s="13">
        <f>+'ANUAL '!G207-'ENERO-MARZO'!G207</f>
        <v>5071</v>
      </c>
      <c r="H207" s="13">
        <f>+'ANUAL '!H207-'ENERO-MARZO'!H207</f>
        <v>121745.19999999998</v>
      </c>
      <c r="I207" s="13">
        <f>+'ANUAL '!I207-'ENERO-MARZO'!I207</f>
        <v>0</v>
      </c>
      <c r="J207" s="13">
        <f>+'ANUAL '!J207-'ENERO-MARZO'!J207</f>
        <v>126816.19999999998</v>
      </c>
      <c r="K207" s="13">
        <f>+'ANUAL '!K207-'ENERO-MARZO'!K207</f>
        <v>97997.77</v>
      </c>
      <c r="L207" s="13">
        <f>+'ANUAL '!L207-'ENERO-MARZO'!L207</f>
        <v>97997.77</v>
      </c>
      <c r="M207" s="13">
        <f>+'ANUAL '!M207-'ENERO-MARZO'!M207</f>
        <v>97997.77</v>
      </c>
      <c r="N207" s="13">
        <f>+'ANUAL '!N207-'ENERO-MARZO'!N207</f>
        <v>97997.77</v>
      </c>
      <c r="O207" s="13">
        <f>+'ANUAL '!O207-'ENERO-MARZO'!O207</f>
        <v>0</v>
      </c>
    </row>
    <row r="208" spans="1:15" ht="12.75">
      <c r="A208" s="11"/>
      <c r="B208" s="35" t="s">
        <v>219</v>
      </c>
      <c r="C208" s="31"/>
      <c r="D208" s="31"/>
      <c r="E208" s="32"/>
      <c r="F208" s="12" t="s">
        <v>39</v>
      </c>
      <c r="G208" s="13">
        <f>+'ANUAL '!G208-'ENERO-MARZO'!G208</f>
        <v>1520</v>
      </c>
      <c r="H208" s="13">
        <f>+'ANUAL '!H208-'ENERO-MARZO'!H208</f>
        <v>30893.76</v>
      </c>
      <c r="I208" s="13">
        <f>+'ANUAL '!I208-'ENERO-MARZO'!I208</f>
        <v>0</v>
      </c>
      <c r="J208" s="13">
        <f>+'ANUAL '!J208-'ENERO-MARZO'!J208</f>
        <v>32413.76</v>
      </c>
      <c r="K208" s="13">
        <f>+'ANUAL '!K208-'ENERO-MARZO'!K208</f>
        <v>30893.76</v>
      </c>
      <c r="L208" s="13">
        <f>+'ANUAL '!L208-'ENERO-MARZO'!L208</f>
        <v>30893.76</v>
      </c>
      <c r="M208" s="13">
        <f>+'ANUAL '!M208-'ENERO-MARZO'!M208</f>
        <v>30893.76</v>
      </c>
      <c r="N208" s="13">
        <f>+'ANUAL '!N208-'ENERO-MARZO'!N208</f>
        <v>30893.76</v>
      </c>
      <c r="O208" s="13">
        <f>+'ANUAL '!O208-'ENERO-MARZO'!O208</f>
        <v>0</v>
      </c>
    </row>
    <row r="209" spans="1:15" ht="12.75">
      <c r="A209" s="15"/>
      <c r="B209" s="36" t="s">
        <v>220</v>
      </c>
      <c r="C209" s="31"/>
      <c r="D209" s="31"/>
      <c r="E209" s="32"/>
      <c r="F209" s="16" t="s">
        <v>29</v>
      </c>
      <c r="G209" s="13">
        <f>+'ANUAL '!G209-'ENERO-MARZO'!G209</f>
        <v>0</v>
      </c>
      <c r="H209" s="13">
        <f>+'ANUAL '!H209-'ENERO-MARZO'!H209</f>
        <v>0</v>
      </c>
      <c r="I209" s="13">
        <f>+'ANUAL '!I209-'ENERO-MARZO'!I209</f>
        <v>0</v>
      </c>
      <c r="J209" s="13">
        <f>+'ANUAL '!J209-'ENERO-MARZO'!J209</f>
        <v>0</v>
      </c>
      <c r="K209" s="13">
        <f>+'ANUAL '!K209-'ENERO-MARZO'!K209</f>
        <v>0</v>
      </c>
      <c r="L209" s="13">
        <f>+'ANUAL '!L209-'ENERO-MARZO'!L209</f>
        <v>0</v>
      </c>
      <c r="M209" s="13">
        <f>+'ANUAL '!M209-'ENERO-MARZO'!M209</f>
        <v>0</v>
      </c>
      <c r="N209" s="13">
        <f>+'ANUAL '!N209-'ENERO-MARZO'!N209</f>
        <v>0</v>
      </c>
      <c r="O209" s="13">
        <f>+'ANUAL '!O209-'ENERO-MARZO'!O209</f>
        <v>0</v>
      </c>
    </row>
    <row r="210" spans="1:15" ht="12.75">
      <c r="A210" s="11"/>
      <c r="B210" s="35" t="s">
        <v>221</v>
      </c>
      <c r="C210" s="31"/>
      <c r="D210" s="31"/>
      <c r="E210" s="32"/>
      <c r="F210" s="12" t="s">
        <v>21</v>
      </c>
      <c r="G210" s="13">
        <f>+'ANUAL '!G210-'ENERO-MARZO'!G210</f>
        <v>17080</v>
      </c>
      <c r="H210" s="13">
        <f>+'ANUAL '!H210-'ENERO-MARZO'!H210</f>
        <v>0</v>
      </c>
      <c r="I210" s="13">
        <f>+'ANUAL '!I210-'ENERO-MARZO'!I210</f>
        <v>0</v>
      </c>
      <c r="J210" s="13">
        <f>+'ANUAL '!J210-'ENERO-MARZO'!J210</f>
        <v>17080</v>
      </c>
      <c r="K210" s="13">
        <f>+'ANUAL '!K210-'ENERO-MARZO'!K210</f>
        <v>-3365.1200000000026</v>
      </c>
      <c r="L210" s="13">
        <f>+'ANUAL '!L210-'ENERO-MARZO'!L210</f>
        <v>24622.520000000004</v>
      </c>
      <c r="M210" s="13">
        <f>+'ANUAL '!M210-'ENERO-MARZO'!M210</f>
        <v>24622.520000000004</v>
      </c>
      <c r="N210" s="13">
        <f>+'ANUAL '!N210-'ENERO-MARZO'!N210</f>
        <v>24622.520000000004</v>
      </c>
      <c r="O210" s="13">
        <f>+'ANUAL '!O210-'ENERO-MARZO'!O210</f>
        <v>0</v>
      </c>
    </row>
    <row r="211" spans="1:15" ht="12.75">
      <c r="A211" s="15"/>
      <c r="B211" s="36" t="s">
        <v>222</v>
      </c>
      <c r="C211" s="31"/>
      <c r="D211" s="31"/>
      <c r="E211" s="32"/>
      <c r="F211" s="16" t="s">
        <v>41</v>
      </c>
      <c r="G211" s="13">
        <f>+'ANUAL '!G211-'ENERO-MARZO'!G211</f>
        <v>9693</v>
      </c>
      <c r="H211" s="13">
        <f>+'ANUAL '!H211-'ENERO-MARZO'!H211</f>
        <v>0</v>
      </c>
      <c r="I211" s="13">
        <f>+'ANUAL '!I211-'ENERO-MARZO'!I211</f>
        <v>0</v>
      </c>
      <c r="J211" s="13">
        <f>+'ANUAL '!J211-'ENERO-MARZO'!J211</f>
        <v>9693</v>
      </c>
      <c r="K211" s="13">
        <f>+'ANUAL '!K211-'ENERO-MARZO'!K211</f>
        <v>0</v>
      </c>
      <c r="L211" s="13">
        <f>+'ANUAL '!L211-'ENERO-MARZO'!L211</f>
        <v>9518.88</v>
      </c>
      <c r="M211" s="13">
        <f>+'ANUAL '!M211-'ENERO-MARZO'!M211</f>
        <v>9518.88</v>
      </c>
      <c r="N211" s="13">
        <f>+'ANUAL '!N211-'ENERO-MARZO'!N211</f>
        <v>9518.88</v>
      </c>
      <c r="O211" s="13">
        <f>+'ANUAL '!O211-'ENERO-MARZO'!O211</f>
        <v>0</v>
      </c>
    </row>
    <row r="212" spans="1:15" ht="12.75">
      <c r="A212" s="11"/>
      <c r="B212" s="35" t="s">
        <v>223</v>
      </c>
      <c r="C212" s="31"/>
      <c r="D212" s="31"/>
      <c r="E212" s="32"/>
      <c r="F212" s="12" t="s">
        <v>25</v>
      </c>
      <c r="G212" s="13">
        <f>+'ANUAL '!G212-'ENERO-MARZO'!G212</f>
        <v>34020</v>
      </c>
      <c r="H212" s="13">
        <f>+'ANUAL '!H212-'ENERO-MARZO'!H212</f>
        <v>0</v>
      </c>
      <c r="I212" s="13">
        <f>+'ANUAL '!I212-'ENERO-MARZO'!I212</f>
        <v>0</v>
      </c>
      <c r="J212" s="13">
        <f>+'ANUAL '!J212-'ENERO-MARZO'!J212</f>
        <v>34020</v>
      </c>
      <c r="K212" s="13">
        <f>+'ANUAL '!K212-'ENERO-MARZO'!K212</f>
        <v>0</v>
      </c>
      <c r="L212" s="13">
        <f>+'ANUAL '!L212-'ENERO-MARZO'!L212</f>
        <v>36242.24</v>
      </c>
      <c r="M212" s="13">
        <f>+'ANUAL '!M212-'ENERO-MARZO'!M212</f>
        <v>36242.24</v>
      </c>
      <c r="N212" s="13">
        <f>+'ANUAL '!N212-'ENERO-MARZO'!N212</f>
        <v>36242.24</v>
      </c>
      <c r="O212" s="13">
        <f>+'ANUAL '!O212-'ENERO-MARZO'!O212</f>
        <v>0</v>
      </c>
    </row>
    <row r="213" spans="1:15" ht="12.75">
      <c r="A213" s="15"/>
      <c r="B213" s="36" t="s">
        <v>224</v>
      </c>
      <c r="C213" s="31"/>
      <c r="D213" s="31"/>
      <c r="E213" s="32"/>
      <c r="F213" s="16" t="s">
        <v>37</v>
      </c>
      <c r="G213" s="13">
        <f>+'ANUAL '!G213-'ENERO-MARZO'!G213</f>
        <v>7500</v>
      </c>
      <c r="H213" s="13">
        <f>+'ANUAL '!H213-'ENERO-MARZO'!H213</f>
        <v>0</v>
      </c>
      <c r="I213" s="13">
        <f>+'ANUAL '!I213-'ENERO-MARZO'!I213</f>
        <v>0</v>
      </c>
      <c r="J213" s="13">
        <f>+'ANUAL '!J213-'ENERO-MARZO'!J213</f>
        <v>7500</v>
      </c>
      <c r="K213" s="13">
        <f>+'ANUAL '!K213-'ENERO-MARZO'!K213</f>
        <v>0</v>
      </c>
      <c r="L213" s="13">
        <f>+'ANUAL '!L213-'ENERO-MARZO'!L213</f>
        <v>7500</v>
      </c>
      <c r="M213" s="13">
        <f>+'ANUAL '!M213-'ENERO-MARZO'!M213</f>
        <v>7500</v>
      </c>
      <c r="N213" s="13">
        <f>+'ANUAL '!N213-'ENERO-MARZO'!N213</f>
        <v>7500</v>
      </c>
      <c r="O213" s="13">
        <f>+'ANUAL '!O213-'ENERO-MARZO'!O213</f>
        <v>0</v>
      </c>
    </row>
    <row r="214" spans="1:15" ht="12.75">
      <c r="A214" s="11"/>
      <c r="B214" s="35" t="s">
        <v>225</v>
      </c>
      <c r="C214" s="31"/>
      <c r="D214" s="31"/>
      <c r="E214" s="32"/>
      <c r="F214" s="12" t="s">
        <v>19</v>
      </c>
      <c r="G214" s="13">
        <f>+'ANUAL '!G214-'ENERO-MARZO'!G214</f>
        <v>56173</v>
      </c>
      <c r="H214" s="13">
        <f>+'ANUAL '!H214-'ENERO-MARZO'!H214</f>
        <v>1043.64</v>
      </c>
      <c r="I214" s="13">
        <f>+'ANUAL '!I214-'ENERO-MARZO'!I214</f>
        <v>0</v>
      </c>
      <c r="J214" s="13">
        <f>+'ANUAL '!J214-'ENERO-MARZO'!J214</f>
        <v>57216.64</v>
      </c>
      <c r="K214" s="13">
        <f>+'ANUAL '!K214-'ENERO-MARZO'!K214</f>
        <v>1043.6399999999994</v>
      </c>
      <c r="L214" s="13">
        <f>+'ANUAL '!L214-'ENERO-MARZO'!L214</f>
        <v>66938.14</v>
      </c>
      <c r="M214" s="13">
        <f>+'ANUAL '!M214-'ENERO-MARZO'!M214</f>
        <v>66938.14</v>
      </c>
      <c r="N214" s="13">
        <f>+'ANUAL '!N214-'ENERO-MARZO'!N214</f>
        <v>66938.14</v>
      </c>
      <c r="O214" s="13">
        <f>+'ANUAL '!O214-'ENERO-MARZO'!O214</f>
        <v>0</v>
      </c>
    </row>
    <row r="215" spans="1:15" ht="12.75">
      <c r="A215" s="15"/>
      <c r="B215" s="36" t="s">
        <v>226</v>
      </c>
      <c r="C215" s="31"/>
      <c r="D215" s="31"/>
      <c r="E215" s="32"/>
      <c r="F215" s="16" t="s">
        <v>106</v>
      </c>
      <c r="G215" s="13">
        <f>+'ANUAL '!G215-'ENERO-MARZO'!G215</f>
        <v>36489</v>
      </c>
      <c r="H215" s="13">
        <f>+'ANUAL '!H215-'ENERO-MARZO'!H215</f>
        <v>0</v>
      </c>
      <c r="I215" s="13">
        <f>+'ANUAL '!I215-'ENERO-MARZO'!I215</f>
        <v>0</v>
      </c>
      <c r="J215" s="13">
        <f>+'ANUAL '!J215-'ENERO-MARZO'!J215</f>
        <v>36489</v>
      </c>
      <c r="K215" s="13">
        <f>+'ANUAL '!K215-'ENERO-MARZO'!K215</f>
        <v>0</v>
      </c>
      <c r="L215" s="13">
        <f>+'ANUAL '!L215-'ENERO-MARZO'!L215</f>
        <v>38533.96</v>
      </c>
      <c r="M215" s="13">
        <f>+'ANUAL '!M215-'ENERO-MARZO'!M215</f>
        <v>38533.96</v>
      </c>
      <c r="N215" s="13">
        <f>+'ANUAL '!N215-'ENERO-MARZO'!N215</f>
        <v>38533.96</v>
      </c>
      <c r="O215" s="13">
        <f>+'ANUAL '!O215-'ENERO-MARZO'!O215</f>
        <v>0</v>
      </c>
    </row>
    <row r="216" spans="1:15" ht="15">
      <c r="A216" s="11"/>
      <c r="B216" s="35" t="s">
        <v>227</v>
      </c>
      <c r="C216" s="31"/>
      <c r="D216" s="31"/>
      <c r="E216" s="32"/>
      <c r="F216" s="12" t="s">
        <v>27</v>
      </c>
      <c r="G216" s="13">
        <f>+'ANUAL '!G216-'ENERO-MARZO'!G216</f>
        <v>816</v>
      </c>
      <c r="H216" s="13">
        <f>+'ANUAL '!H216-'ENERO-MARZO'!H216</f>
        <v>0</v>
      </c>
      <c r="I216" s="13">
        <f>+'ANUAL '!I216-'ENERO-MARZO'!I216</f>
        <v>0</v>
      </c>
      <c r="J216" s="13">
        <f>+'ANUAL '!J216-'ENERO-MARZO'!J216</f>
        <v>816</v>
      </c>
      <c r="K216" s="13">
        <f>+'ANUAL '!K216-'ENERO-MARZO'!K216</f>
        <v>0</v>
      </c>
      <c r="L216" s="13">
        <f>+'ANUAL '!L216-'ENERO-MARZO'!L216</f>
        <v>816</v>
      </c>
      <c r="M216" s="13">
        <f>+'ANUAL '!M216-'ENERO-MARZO'!M216</f>
        <v>816</v>
      </c>
      <c r="N216" s="13">
        <f>+'ANUAL '!N216-'ENERO-MARZO'!N216</f>
        <v>816</v>
      </c>
      <c r="O216" s="13">
        <f>+'ANUAL '!O216-'ENERO-MARZO'!O216</f>
        <v>0</v>
      </c>
    </row>
    <row r="217" spans="1:15" ht="12.75">
      <c r="A217" s="15"/>
      <c r="B217" s="36" t="s">
        <v>228</v>
      </c>
      <c r="C217" s="31"/>
      <c r="D217" s="31"/>
      <c r="E217" s="32"/>
      <c r="F217" s="16" t="s">
        <v>39</v>
      </c>
      <c r="G217" s="13">
        <f>+'ANUAL '!G217-'ENERO-MARZO'!G217</f>
        <v>6460</v>
      </c>
      <c r="H217" s="13">
        <f>+'ANUAL '!H217-'ENERO-MARZO'!H217</f>
        <v>0</v>
      </c>
      <c r="I217" s="13">
        <f>+'ANUAL '!I217-'ENERO-MARZO'!I217</f>
        <v>0</v>
      </c>
      <c r="J217" s="13">
        <f>+'ANUAL '!J217-'ENERO-MARZO'!J217</f>
        <v>6460</v>
      </c>
      <c r="K217" s="13">
        <f>+'ANUAL '!K217-'ENERO-MARZO'!K217</f>
        <v>0</v>
      </c>
      <c r="L217" s="13">
        <f>+'ANUAL '!L217-'ENERO-MARZO'!L217</f>
        <v>9436.15</v>
      </c>
      <c r="M217" s="13">
        <f>+'ANUAL '!M217-'ENERO-MARZO'!M217</f>
        <v>9436.15</v>
      </c>
      <c r="N217" s="13">
        <f>+'ANUAL '!N217-'ENERO-MARZO'!N217</f>
        <v>9436.15</v>
      </c>
      <c r="O217" s="13">
        <f>+'ANUAL '!O217-'ENERO-MARZO'!O217</f>
        <v>0</v>
      </c>
    </row>
    <row r="218" spans="1:15" ht="12.75">
      <c r="A218" s="11"/>
      <c r="B218" s="35" t="s">
        <v>229</v>
      </c>
      <c r="C218" s="31"/>
      <c r="D218" s="31"/>
      <c r="E218" s="32"/>
      <c r="F218" s="12" t="s">
        <v>33</v>
      </c>
      <c r="G218" s="13">
        <f>+'ANUAL '!G218-'ENERO-MARZO'!G218</f>
        <v>5430</v>
      </c>
      <c r="H218" s="13">
        <f>+'ANUAL '!H218-'ENERO-MARZO'!H218</f>
        <v>0</v>
      </c>
      <c r="I218" s="13">
        <f>+'ANUAL '!I218-'ENERO-MARZO'!I218</f>
        <v>0</v>
      </c>
      <c r="J218" s="13">
        <f>+'ANUAL '!J218-'ENERO-MARZO'!J218</f>
        <v>5430</v>
      </c>
      <c r="K218" s="13">
        <f>+'ANUAL '!K218-'ENERO-MARZO'!K218</f>
        <v>0</v>
      </c>
      <c r="L218" s="13">
        <f>+'ANUAL '!L218-'ENERO-MARZO'!L218</f>
        <v>3982.13</v>
      </c>
      <c r="M218" s="13">
        <f>+'ANUAL '!M218-'ENERO-MARZO'!M218</f>
        <v>3982.13</v>
      </c>
      <c r="N218" s="13">
        <f>+'ANUAL '!N218-'ENERO-MARZO'!N218</f>
        <v>3982.13</v>
      </c>
      <c r="O218" s="13">
        <f>+'ANUAL '!O218-'ENERO-MARZO'!O218</f>
        <v>0</v>
      </c>
    </row>
    <row r="219" spans="1:15" ht="12.75">
      <c r="A219" s="15"/>
      <c r="B219" s="36" t="s">
        <v>230</v>
      </c>
      <c r="C219" s="31"/>
      <c r="D219" s="31"/>
      <c r="E219" s="32"/>
      <c r="F219" s="16" t="s">
        <v>106</v>
      </c>
      <c r="G219" s="13">
        <f>+'ANUAL '!G219-'ENERO-MARZO'!G219</f>
        <v>26631</v>
      </c>
      <c r="H219" s="13">
        <f>+'ANUAL '!H219-'ENERO-MARZO'!H219</f>
        <v>0</v>
      </c>
      <c r="I219" s="13">
        <f>+'ANUAL '!I219-'ENERO-MARZO'!I219</f>
        <v>0</v>
      </c>
      <c r="J219" s="13">
        <f>+'ANUAL '!J219-'ENERO-MARZO'!J219</f>
        <v>26631</v>
      </c>
      <c r="K219" s="13">
        <f>+'ANUAL '!K219-'ENERO-MARZO'!K219</f>
        <v>0</v>
      </c>
      <c r="L219" s="13">
        <f>+'ANUAL '!L219-'ENERO-MARZO'!L219</f>
        <v>28141.34</v>
      </c>
      <c r="M219" s="13">
        <f>+'ANUAL '!M219-'ENERO-MARZO'!M219</f>
        <v>28141.34</v>
      </c>
      <c r="N219" s="13">
        <f>+'ANUAL '!N219-'ENERO-MARZO'!N219</f>
        <v>28141.34</v>
      </c>
      <c r="O219" s="13">
        <f>+'ANUAL '!O219-'ENERO-MARZO'!O219</f>
        <v>0</v>
      </c>
    </row>
    <row r="220" spans="1:15" ht="12.75">
      <c r="A220" s="11"/>
      <c r="B220" s="35" t="s">
        <v>231</v>
      </c>
      <c r="C220" s="31"/>
      <c r="D220" s="31"/>
      <c r="E220" s="32"/>
      <c r="F220" s="12" t="s">
        <v>21</v>
      </c>
      <c r="G220" s="13">
        <f>+'ANUAL '!G220-'ENERO-MARZO'!G220</f>
        <v>6634</v>
      </c>
      <c r="H220" s="13">
        <f>+'ANUAL '!H220-'ENERO-MARZO'!H220</f>
        <v>0</v>
      </c>
      <c r="I220" s="13">
        <f>+'ANUAL '!I220-'ENERO-MARZO'!I220</f>
        <v>0</v>
      </c>
      <c r="J220" s="13">
        <f>+'ANUAL '!J220-'ENERO-MARZO'!J220</f>
        <v>6634</v>
      </c>
      <c r="K220" s="13">
        <f>+'ANUAL '!K220-'ENERO-MARZO'!K220</f>
        <v>-1296.2599999999984</v>
      </c>
      <c r="L220" s="13">
        <f>+'ANUAL '!L220-'ENERO-MARZO'!L220</f>
        <v>6312.849999999999</v>
      </c>
      <c r="M220" s="13">
        <f>+'ANUAL '!M220-'ENERO-MARZO'!M220</f>
        <v>6312.849999999999</v>
      </c>
      <c r="N220" s="13">
        <f>+'ANUAL '!N220-'ENERO-MARZO'!N220</f>
        <v>6312.849999999999</v>
      </c>
      <c r="O220" s="13">
        <f>+'ANUAL '!O220-'ENERO-MARZO'!O220</f>
        <v>0</v>
      </c>
    </row>
    <row r="221" spans="1:15" ht="15">
      <c r="A221" s="15"/>
      <c r="B221" s="36" t="s">
        <v>232</v>
      </c>
      <c r="C221" s="31"/>
      <c r="D221" s="31"/>
      <c r="E221" s="32"/>
      <c r="F221" s="16" t="s">
        <v>27</v>
      </c>
      <c r="G221" s="13">
        <f>+'ANUAL '!G221-'ENERO-MARZO'!G221</f>
        <v>408</v>
      </c>
      <c r="H221" s="13">
        <f>+'ANUAL '!H221-'ENERO-MARZO'!H221</f>
        <v>0</v>
      </c>
      <c r="I221" s="13">
        <f>+'ANUAL '!I221-'ENERO-MARZO'!I221</f>
        <v>0</v>
      </c>
      <c r="J221" s="13">
        <f>+'ANUAL '!J221-'ENERO-MARZO'!J221</f>
        <v>408</v>
      </c>
      <c r="K221" s="13">
        <f>+'ANUAL '!K221-'ENERO-MARZO'!K221</f>
        <v>0</v>
      </c>
      <c r="L221" s="13">
        <f>+'ANUAL '!L221-'ENERO-MARZO'!L221</f>
        <v>408</v>
      </c>
      <c r="M221" s="13">
        <f>+'ANUAL '!M221-'ENERO-MARZO'!M221</f>
        <v>408</v>
      </c>
      <c r="N221" s="13">
        <f>+'ANUAL '!N221-'ENERO-MARZO'!N221</f>
        <v>408</v>
      </c>
      <c r="O221" s="13">
        <f>+'ANUAL '!O221-'ENERO-MARZO'!O221</f>
        <v>0</v>
      </c>
    </row>
    <row r="222" spans="1:15" ht="12.75">
      <c r="A222" s="11"/>
      <c r="B222" s="35" t="s">
        <v>233</v>
      </c>
      <c r="C222" s="31"/>
      <c r="D222" s="31"/>
      <c r="E222" s="32"/>
      <c r="F222" s="12" t="s">
        <v>33</v>
      </c>
      <c r="G222" s="13">
        <f>+'ANUAL '!G222-'ENERO-MARZO'!G222</f>
        <v>1945</v>
      </c>
      <c r="H222" s="13">
        <f>+'ANUAL '!H222-'ENERO-MARZO'!H222</f>
        <v>0</v>
      </c>
      <c r="I222" s="13">
        <f>+'ANUAL '!I222-'ENERO-MARZO'!I222</f>
        <v>0</v>
      </c>
      <c r="J222" s="13">
        <f>+'ANUAL '!J222-'ENERO-MARZO'!J222</f>
        <v>1945</v>
      </c>
      <c r="K222" s="13">
        <f>+'ANUAL '!K222-'ENERO-MARZO'!K222</f>
        <v>0</v>
      </c>
      <c r="L222" s="13">
        <f>+'ANUAL '!L222-'ENERO-MARZO'!L222</f>
        <v>1945.37</v>
      </c>
      <c r="M222" s="13">
        <f>+'ANUAL '!M222-'ENERO-MARZO'!M222</f>
        <v>1945.37</v>
      </c>
      <c r="N222" s="13">
        <f>+'ANUAL '!N222-'ENERO-MARZO'!N222</f>
        <v>1945.37</v>
      </c>
      <c r="O222" s="13">
        <f>+'ANUAL '!O222-'ENERO-MARZO'!O222</f>
        <v>0</v>
      </c>
    </row>
    <row r="223" spans="1:15" ht="12.75">
      <c r="A223" s="15"/>
      <c r="B223" s="36" t="s">
        <v>234</v>
      </c>
      <c r="C223" s="31"/>
      <c r="D223" s="31"/>
      <c r="E223" s="32"/>
      <c r="F223" s="16" t="s">
        <v>29</v>
      </c>
      <c r="G223" s="13">
        <f>+'ANUAL '!G223-'ENERO-MARZO'!G223</f>
        <v>0</v>
      </c>
      <c r="H223" s="13">
        <f>+'ANUAL '!H223-'ENERO-MARZO'!H223</f>
        <v>0</v>
      </c>
      <c r="I223" s="13">
        <f>+'ANUAL '!I223-'ENERO-MARZO'!I223</f>
        <v>0</v>
      </c>
      <c r="J223" s="13">
        <f>+'ANUAL '!J223-'ENERO-MARZO'!J223</f>
        <v>0</v>
      </c>
      <c r="K223" s="13">
        <f>+'ANUAL '!K223-'ENERO-MARZO'!K223</f>
        <v>0</v>
      </c>
      <c r="L223" s="13">
        <f>+'ANUAL '!L223-'ENERO-MARZO'!L223</f>
        <v>0</v>
      </c>
      <c r="M223" s="13">
        <f>+'ANUAL '!M223-'ENERO-MARZO'!M223</f>
        <v>0</v>
      </c>
      <c r="N223" s="13">
        <f>+'ANUAL '!N223-'ENERO-MARZO'!N223</f>
        <v>0</v>
      </c>
      <c r="O223" s="13">
        <f>+'ANUAL '!O223-'ENERO-MARZO'!O223</f>
        <v>0</v>
      </c>
    </row>
    <row r="224" spans="1:15" ht="12.75">
      <c r="A224" s="11"/>
      <c r="B224" s="35" t="s">
        <v>235</v>
      </c>
      <c r="C224" s="31"/>
      <c r="D224" s="31"/>
      <c r="E224" s="32"/>
      <c r="F224" s="12" t="s">
        <v>37</v>
      </c>
      <c r="G224" s="13">
        <f>+'ANUAL '!G224-'ENERO-MARZO'!G224</f>
        <v>1200</v>
      </c>
      <c r="H224" s="13">
        <f>+'ANUAL '!H224-'ENERO-MARZO'!H224</f>
        <v>0</v>
      </c>
      <c r="I224" s="13">
        <f>+'ANUAL '!I224-'ENERO-MARZO'!I224</f>
        <v>0</v>
      </c>
      <c r="J224" s="13">
        <f>+'ANUAL '!J224-'ENERO-MARZO'!J224</f>
        <v>1200</v>
      </c>
      <c r="K224" s="13">
        <f>+'ANUAL '!K224-'ENERO-MARZO'!K224</f>
        <v>0</v>
      </c>
      <c r="L224" s="13">
        <f>+'ANUAL '!L224-'ENERO-MARZO'!L224</f>
        <v>1200</v>
      </c>
      <c r="M224" s="13">
        <f>+'ANUAL '!M224-'ENERO-MARZO'!M224</f>
        <v>1200</v>
      </c>
      <c r="N224" s="13">
        <f>+'ANUAL '!N224-'ENERO-MARZO'!N224</f>
        <v>1200</v>
      </c>
      <c r="O224" s="13">
        <f>+'ANUAL '!O224-'ENERO-MARZO'!O224</f>
        <v>0</v>
      </c>
    </row>
    <row r="225" spans="1:15" ht="12.75">
      <c r="A225" s="15"/>
      <c r="B225" s="36" t="s">
        <v>236</v>
      </c>
      <c r="C225" s="31"/>
      <c r="D225" s="31"/>
      <c r="E225" s="32"/>
      <c r="F225" s="16" t="s">
        <v>19</v>
      </c>
      <c r="G225" s="13">
        <f>+'ANUAL '!G225-'ENERO-MARZO'!G225</f>
        <v>9188</v>
      </c>
      <c r="H225" s="13">
        <f>+'ANUAL '!H225-'ENERO-MARZO'!H225</f>
        <v>0</v>
      </c>
      <c r="I225" s="13">
        <f>+'ANUAL '!I225-'ENERO-MARZO'!I225</f>
        <v>0</v>
      </c>
      <c r="J225" s="13">
        <f>+'ANUAL '!J225-'ENERO-MARZO'!J225</f>
        <v>9188</v>
      </c>
      <c r="K225" s="13">
        <f>+'ANUAL '!K225-'ENERO-MARZO'!K225</f>
        <v>0</v>
      </c>
      <c r="L225" s="13">
        <f>+'ANUAL '!L225-'ENERO-MARZO'!L225</f>
        <v>2047.33</v>
      </c>
      <c r="M225" s="13">
        <f>+'ANUAL '!M225-'ENERO-MARZO'!M225</f>
        <v>2047.33</v>
      </c>
      <c r="N225" s="13">
        <f>+'ANUAL '!N225-'ENERO-MARZO'!N225</f>
        <v>2047.33</v>
      </c>
      <c r="O225" s="13">
        <f>+'ANUAL '!O225-'ENERO-MARZO'!O225</f>
        <v>0</v>
      </c>
    </row>
    <row r="226" spans="1:15" ht="12.75">
      <c r="A226" s="11"/>
      <c r="B226" s="35" t="s">
        <v>237</v>
      </c>
      <c r="C226" s="31"/>
      <c r="D226" s="31"/>
      <c r="E226" s="32"/>
      <c r="F226" s="12" t="s">
        <v>41</v>
      </c>
      <c r="G226" s="13">
        <f>+'ANUAL '!G226-'ENERO-MARZO'!G226</f>
        <v>3663</v>
      </c>
      <c r="H226" s="13">
        <f>+'ANUAL '!H226-'ENERO-MARZO'!H226</f>
        <v>0</v>
      </c>
      <c r="I226" s="13">
        <f>+'ANUAL '!I226-'ENERO-MARZO'!I226</f>
        <v>0</v>
      </c>
      <c r="J226" s="13">
        <f>+'ANUAL '!J226-'ENERO-MARZO'!J226</f>
        <v>3663</v>
      </c>
      <c r="K226" s="13">
        <f>+'ANUAL '!K226-'ENERO-MARZO'!K226</f>
        <v>0</v>
      </c>
      <c r="L226" s="13">
        <f>+'ANUAL '!L226-'ENERO-MARZO'!L226</f>
        <v>3595.2</v>
      </c>
      <c r="M226" s="13">
        <f>+'ANUAL '!M226-'ENERO-MARZO'!M226</f>
        <v>3595.2</v>
      </c>
      <c r="N226" s="13">
        <f>+'ANUAL '!N226-'ENERO-MARZO'!N226</f>
        <v>3595.2</v>
      </c>
      <c r="O226" s="13">
        <f>+'ANUAL '!O226-'ENERO-MARZO'!O226</f>
        <v>0</v>
      </c>
    </row>
    <row r="227" spans="1:15" ht="12.75">
      <c r="A227" s="15"/>
      <c r="B227" s="36" t="s">
        <v>238</v>
      </c>
      <c r="C227" s="31"/>
      <c r="D227" s="31"/>
      <c r="E227" s="32"/>
      <c r="F227" s="16" t="s">
        <v>39</v>
      </c>
      <c r="G227" s="13">
        <f>+'ANUAL '!G227-'ENERO-MARZO'!G227</f>
        <v>2370</v>
      </c>
      <c r="H227" s="13">
        <f>+'ANUAL '!H227-'ENERO-MARZO'!H227</f>
        <v>0</v>
      </c>
      <c r="I227" s="13">
        <f>+'ANUAL '!I227-'ENERO-MARZO'!I227</f>
        <v>0</v>
      </c>
      <c r="J227" s="13">
        <f>+'ANUAL '!J227-'ENERO-MARZO'!J227</f>
        <v>2370</v>
      </c>
      <c r="K227" s="13">
        <f>+'ANUAL '!K227-'ENERO-MARZO'!K227</f>
        <v>0</v>
      </c>
      <c r="L227" s="13">
        <f>+'ANUAL '!L227-'ENERO-MARZO'!L227</f>
        <v>2257.3</v>
      </c>
      <c r="M227" s="13">
        <f>+'ANUAL '!M227-'ENERO-MARZO'!M227</f>
        <v>2257.3</v>
      </c>
      <c r="N227" s="13">
        <f>+'ANUAL '!N227-'ENERO-MARZO'!N227</f>
        <v>2257.3</v>
      </c>
      <c r="O227" s="13">
        <f>+'ANUAL '!O227-'ENERO-MARZO'!O227</f>
        <v>0</v>
      </c>
    </row>
    <row r="228" spans="1:15" ht="12.75">
      <c r="A228" s="11"/>
      <c r="B228" s="35" t="s">
        <v>239</v>
      </c>
      <c r="C228" s="31"/>
      <c r="D228" s="31"/>
      <c r="E228" s="32"/>
      <c r="F228" s="12" t="s">
        <v>33</v>
      </c>
      <c r="G228" s="13">
        <f>+'ANUAL '!G228-'ENERO-MARZO'!G228</f>
        <v>1917</v>
      </c>
      <c r="H228" s="13">
        <f>+'ANUAL '!H228-'ENERO-MARZO'!H228</f>
        <v>0</v>
      </c>
      <c r="I228" s="13">
        <f>+'ANUAL '!I228-'ENERO-MARZO'!I228</f>
        <v>0</v>
      </c>
      <c r="J228" s="13">
        <f>+'ANUAL '!J228-'ENERO-MARZO'!J228</f>
        <v>1917</v>
      </c>
      <c r="K228" s="13">
        <f>+'ANUAL '!K228-'ENERO-MARZO'!K228</f>
        <v>0</v>
      </c>
      <c r="L228" s="13">
        <f>+'ANUAL '!L228-'ENERO-MARZO'!L228</f>
        <v>0</v>
      </c>
      <c r="M228" s="13">
        <f>+'ANUAL '!M228-'ENERO-MARZO'!M228</f>
        <v>0</v>
      </c>
      <c r="N228" s="13">
        <f>+'ANUAL '!N228-'ENERO-MARZO'!N228</f>
        <v>0</v>
      </c>
      <c r="O228" s="13">
        <f>+'ANUAL '!O228-'ENERO-MARZO'!O228</f>
        <v>0</v>
      </c>
    </row>
    <row r="229" spans="1:15" ht="12.75">
      <c r="A229" s="15"/>
      <c r="B229" s="36" t="s">
        <v>240</v>
      </c>
      <c r="C229" s="31"/>
      <c r="D229" s="31"/>
      <c r="E229" s="32"/>
      <c r="F229" s="16" t="s">
        <v>37</v>
      </c>
      <c r="G229" s="13">
        <f>+'ANUAL '!G229-'ENERO-MARZO'!G229</f>
        <v>1200</v>
      </c>
      <c r="H229" s="13">
        <f>+'ANUAL '!H229-'ENERO-MARZO'!H229</f>
        <v>0</v>
      </c>
      <c r="I229" s="13">
        <f>+'ANUAL '!I229-'ENERO-MARZO'!I229</f>
        <v>0</v>
      </c>
      <c r="J229" s="13">
        <f>+'ANUAL '!J229-'ENERO-MARZO'!J229</f>
        <v>1200</v>
      </c>
      <c r="K229" s="13">
        <f>+'ANUAL '!K229-'ENERO-MARZO'!K229</f>
        <v>0</v>
      </c>
      <c r="L229" s="13">
        <f>+'ANUAL '!L229-'ENERO-MARZO'!L229</f>
        <v>0</v>
      </c>
      <c r="M229" s="13">
        <f>+'ANUAL '!M229-'ENERO-MARZO'!M229</f>
        <v>0</v>
      </c>
      <c r="N229" s="13">
        <f>+'ANUAL '!N229-'ENERO-MARZO'!N229</f>
        <v>0</v>
      </c>
      <c r="O229" s="13">
        <f>+'ANUAL '!O229-'ENERO-MARZO'!O229</f>
        <v>0</v>
      </c>
    </row>
    <row r="230" spans="1:15" ht="12.75">
      <c r="A230" s="11"/>
      <c r="B230" s="35" t="s">
        <v>241</v>
      </c>
      <c r="C230" s="31"/>
      <c r="D230" s="31"/>
      <c r="E230" s="32"/>
      <c r="F230" s="12" t="s">
        <v>21</v>
      </c>
      <c r="G230" s="13">
        <f>+'ANUAL '!G230-'ENERO-MARZO'!G230</f>
        <v>5071</v>
      </c>
      <c r="H230" s="13">
        <f>+'ANUAL '!H230-'ENERO-MARZO'!H230</f>
        <v>0</v>
      </c>
      <c r="I230" s="13">
        <f>+'ANUAL '!I230-'ENERO-MARZO'!I230</f>
        <v>0</v>
      </c>
      <c r="J230" s="13">
        <f>+'ANUAL '!J230-'ENERO-MARZO'!J230</f>
        <v>5071</v>
      </c>
      <c r="K230" s="13">
        <f>+'ANUAL '!K230-'ENERO-MARZO'!K230</f>
        <v>-1058.5299999999988</v>
      </c>
      <c r="L230" s="13">
        <f>+'ANUAL '!L230-'ENERO-MARZO'!L230</f>
        <v>4664.93</v>
      </c>
      <c r="M230" s="13">
        <f>+'ANUAL '!M230-'ENERO-MARZO'!M230</f>
        <v>4664.93</v>
      </c>
      <c r="N230" s="13">
        <f>+'ANUAL '!N230-'ENERO-MARZO'!N230</f>
        <v>4664.93</v>
      </c>
      <c r="O230" s="13">
        <f>+'ANUAL '!O230-'ENERO-MARZO'!O230</f>
        <v>0</v>
      </c>
    </row>
    <row r="231" spans="1:15" ht="12.75">
      <c r="A231" s="15"/>
      <c r="B231" s="36" t="s">
        <v>242</v>
      </c>
      <c r="C231" s="31"/>
      <c r="D231" s="31"/>
      <c r="E231" s="32"/>
      <c r="F231" s="16" t="s">
        <v>25</v>
      </c>
      <c r="G231" s="13">
        <f>+'ANUAL '!G231-'ENERO-MARZO'!G231</f>
        <v>26631</v>
      </c>
      <c r="H231" s="13">
        <f>+'ANUAL '!H231-'ENERO-MARZO'!H231</f>
        <v>0</v>
      </c>
      <c r="I231" s="13">
        <f>+'ANUAL '!I231-'ENERO-MARZO'!I231</f>
        <v>0</v>
      </c>
      <c r="J231" s="13">
        <f>+'ANUAL '!J231-'ENERO-MARZO'!J231</f>
        <v>26631</v>
      </c>
      <c r="K231" s="13">
        <f>+'ANUAL '!K231-'ENERO-MARZO'!K231</f>
        <v>0</v>
      </c>
      <c r="L231" s="13">
        <f>+'ANUAL '!L231-'ENERO-MARZO'!L231</f>
        <v>19577.22</v>
      </c>
      <c r="M231" s="13">
        <f>+'ANUAL '!M231-'ENERO-MARZO'!M231</f>
        <v>19577.22</v>
      </c>
      <c r="N231" s="13">
        <f>+'ANUAL '!N231-'ENERO-MARZO'!N231</f>
        <v>19577.22</v>
      </c>
      <c r="O231" s="13">
        <f>+'ANUAL '!O231-'ENERO-MARZO'!O231</f>
        <v>0</v>
      </c>
    </row>
    <row r="232" spans="1:15" ht="12.75">
      <c r="A232" s="11"/>
      <c r="B232" s="35" t="s">
        <v>243</v>
      </c>
      <c r="C232" s="31"/>
      <c r="D232" s="31"/>
      <c r="E232" s="32"/>
      <c r="F232" s="12" t="s">
        <v>29</v>
      </c>
      <c r="G232" s="13">
        <f>+'ANUAL '!G232-'ENERO-MARZO'!G232</f>
        <v>0</v>
      </c>
      <c r="H232" s="13">
        <f>+'ANUAL '!H232-'ENERO-MARZO'!H232</f>
        <v>0</v>
      </c>
      <c r="I232" s="13">
        <f>+'ANUAL '!I232-'ENERO-MARZO'!I232</f>
        <v>0</v>
      </c>
      <c r="J232" s="13">
        <f>+'ANUAL '!J232-'ENERO-MARZO'!J232</f>
        <v>0</v>
      </c>
      <c r="K232" s="13">
        <f>+'ANUAL '!K232-'ENERO-MARZO'!K232</f>
        <v>0</v>
      </c>
      <c r="L232" s="13">
        <f>+'ANUAL '!L232-'ENERO-MARZO'!L232</f>
        <v>0</v>
      </c>
      <c r="M232" s="13">
        <f>+'ANUAL '!M232-'ENERO-MARZO'!M232</f>
        <v>0</v>
      </c>
      <c r="N232" s="13">
        <f>+'ANUAL '!N232-'ENERO-MARZO'!N232</f>
        <v>0</v>
      </c>
      <c r="O232" s="13">
        <f>+'ANUAL '!O232-'ENERO-MARZO'!O232</f>
        <v>0</v>
      </c>
    </row>
    <row r="233" spans="1:15" ht="12.75">
      <c r="A233" s="15"/>
      <c r="B233" s="36" t="s">
        <v>244</v>
      </c>
      <c r="C233" s="31"/>
      <c r="D233" s="31"/>
      <c r="E233" s="32"/>
      <c r="F233" s="16" t="s">
        <v>19</v>
      </c>
      <c r="G233" s="13">
        <f>+'ANUAL '!G233-'ENERO-MARZO'!G233</f>
        <v>5588</v>
      </c>
      <c r="H233" s="13">
        <f>+'ANUAL '!H233-'ENERO-MARZO'!H233</f>
        <v>0</v>
      </c>
      <c r="I233" s="13">
        <f>+'ANUAL '!I233-'ENERO-MARZO'!I233</f>
        <v>0</v>
      </c>
      <c r="J233" s="13">
        <f>+'ANUAL '!J233-'ENERO-MARZO'!J233</f>
        <v>5588</v>
      </c>
      <c r="K233" s="13">
        <f>+'ANUAL '!K233-'ENERO-MARZO'!K233</f>
        <v>0</v>
      </c>
      <c r="L233" s="13">
        <f>+'ANUAL '!L233-'ENERO-MARZO'!L233</f>
        <v>500</v>
      </c>
      <c r="M233" s="13">
        <f>+'ANUAL '!M233-'ENERO-MARZO'!M233</f>
        <v>500</v>
      </c>
      <c r="N233" s="13">
        <f>+'ANUAL '!N233-'ENERO-MARZO'!N233</f>
        <v>500</v>
      </c>
      <c r="O233" s="13">
        <f>+'ANUAL '!O233-'ENERO-MARZO'!O233</f>
        <v>0</v>
      </c>
    </row>
    <row r="234" spans="1:15" ht="12.75">
      <c r="A234" s="11"/>
      <c r="B234" s="35" t="s">
        <v>245</v>
      </c>
      <c r="C234" s="31"/>
      <c r="D234" s="31"/>
      <c r="E234" s="32"/>
      <c r="F234" s="12" t="s">
        <v>39</v>
      </c>
      <c r="G234" s="13">
        <f>+'ANUAL '!G234-'ENERO-MARZO'!G234</f>
        <v>1520</v>
      </c>
      <c r="H234" s="13">
        <f>+'ANUAL '!H234-'ENERO-MARZO'!H234</f>
        <v>0</v>
      </c>
      <c r="I234" s="13">
        <f>+'ANUAL '!I234-'ENERO-MARZO'!I234</f>
        <v>0</v>
      </c>
      <c r="J234" s="13">
        <f>+'ANUAL '!J234-'ENERO-MARZO'!J234</f>
        <v>1520</v>
      </c>
      <c r="K234" s="13">
        <f>+'ANUAL '!K234-'ENERO-MARZO'!K234</f>
        <v>0</v>
      </c>
      <c r="L234" s="13">
        <f>+'ANUAL '!L234-'ENERO-MARZO'!L234</f>
        <v>1512.2599999999998</v>
      </c>
      <c r="M234" s="13">
        <f>+'ANUAL '!M234-'ENERO-MARZO'!M234</f>
        <v>1512.2599999999998</v>
      </c>
      <c r="N234" s="13">
        <f>+'ANUAL '!N234-'ENERO-MARZO'!N234</f>
        <v>1512.2599999999998</v>
      </c>
      <c r="O234" s="13">
        <f>+'ANUAL '!O234-'ENERO-MARZO'!O234</f>
        <v>0</v>
      </c>
    </row>
    <row r="235" spans="1:15" ht="12.75">
      <c r="A235" s="15"/>
      <c r="B235" s="36" t="s">
        <v>246</v>
      </c>
      <c r="C235" s="31"/>
      <c r="D235" s="31"/>
      <c r="E235" s="32"/>
      <c r="F235" s="16" t="s">
        <v>29</v>
      </c>
      <c r="G235" s="13">
        <f>+'ANUAL '!G235-'ENERO-MARZO'!G235</f>
        <v>0</v>
      </c>
      <c r="H235" s="13">
        <f>+'ANUAL '!H235-'ENERO-MARZO'!H235</f>
        <v>0</v>
      </c>
      <c r="I235" s="13">
        <f>+'ANUAL '!I235-'ENERO-MARZO'!I235</f>
        <v>0</v>
      </c>
      <c r="J235" s="13">
        <f>+'ANUAL '!J235-'ENERO-MARZO'!J235</f>
        <v>0</v>
      </c>
      <c r="K235" s="13">
        <f>+'ANUAL '!K235-'ENERO-MARZO'!K235</f>
        <v>0</v>
      </c>
      <c r="L235" s="13">
        <f>+'ANUAL '!L235-'ENERO-MARZO'!L235</f>
        <v>0</v>
      </c>
      <c r="M235" s="13">
        <f>+'ANUAL '!M235-'ENERO-MARZO'!M235</f>
        <v>0</v>
      </c>
      <c r="N235" s="13">
        <f>+'ANUAL '!N235-'ENERO-MARZO'!N235</f>
        <v>0</v>
      </c>
      <c r="O235" s="13">
        <f>+'ANUAL '!O235-'ENERO-MARZO'!O235</f>
        <v>0</v>
      </c>
    </row>
    <row r="236" spans="1:15" ht="12.75">
      <c r="A236" s="11"/>
      <c r="B236" s="35" t="s">
        <v>247</v>
      </c>
      <c r="C236" s="31"/>
      <c r="D236" s="31"/>
      <c r="E236" s="32"/>
      <c r="F236" s="12" t="s">
        <v>41</v>
      </c>
      <c r="G236" s="13">
        <f>+'ANUAL '!G236-'ENERO-MARZO'!G236</f>
        <v>7257</v>
      </c>
      <c r="H236" s="13">
        <f>+'ANUAL '!H236-'ENERO-MARZO'!H236</f>
        <v>0</v>
      </c>
      <c r="I236" s="13">
        <f>+'ANUAL '!I236-'ENERO-MARZO'!I236</f>
        <v>0</v>
      </c>
      <c r="J236" s="13">
        <f>+'ANUAL '!J236-'ENERO-MARZO'!J236</f>
        <v>7257</v>
      </c>
      <c r="K236" s="13">
        <f>+'ANUAL '!K236-'ENERO-MARZO'!K236</f>
        <v>0</v>
      </c>
      <c r="L236" s="13">
        <f>+'ANUAL '!L236-'ENERO-MARZO'!L236</f>
        <v>7123.68</v>
      </c>
      <c r="M236" s="13">
        <f>+'ANUAL '!M236-'ENERO-MARZO'!M236</f>
        <v>7123.68</v>
      </c>
      <c r="N236" s="13">
        <f>+'ANUAL '!N236-'ENERO-MARZO'!N236</f>
        <v>7123.68</v>
      </c>
      <c r="O236" s="13">
        <f>+'ANUAL '!O236-'ENERO-MARZO'!O236</f>
        <v>0</v>
      </c>
    </row>
    <row r="237" spans="1:15" ht="12.75">
      <c r="A237" s="15"/>
      <c r="B237" s="36" t="s">
        <v>248</v>
      </c>
      <c r="C237" s="31"/>
      <c r="D237" s="31"/>
      <c r="E237" s="32"/>
      <c r="F237" s="16" t="s">
        <v>25</v>
      </c>
      <c r="G237" s="13">
        <f>+'ANUAL '!G237-'ENERO-MARZO'!G237</f>
        <v>52767</v>
      </c>
      <c r="H237" s="13">
        <f>+'ANUAL '!H237-'ENERO-MARZO'!H237</f>
        <v>0</v>
      </c>
      <c r="I237" s="13">
        <f>+'ANUAL '!I237-'ENERO-MARZO'!I237</f>
        <v>0</v>
      </c>
      <c r="J237" s="13">
        <f>+'ANUAL '!J237-'ENERO-MARZO'!J237</f>
        <v>52767</v>
      </c>
      <c r="K237" s="13">
        <f>+'ANUAL '!K237-'ENERO-MARZO'!K237</f>
        <v>0</v>
      </c>
      <c r="L237" s="13">
        <f>+'ANUAL '!L237-'ENERO-MARZO'!L237</f>
        <v>52767.96</v>
      </c>
      <c r="M237" s="13">
        <f>+'ANUAL '!M237-'ENERO-MARZO'!M237</f>
        <v>52767.96</v>
      </c>
      <c r="N237" s="13">
        <f>+'ANUAL '!N237-'ENERO-MARZO'!N237</f>
        <v>52767.96</v>
      </c>
      <c r="O237" s="13">
        <f>+'ANUAL '!O237-'ENERO-MARZO'!O237</f>
        <v>0</v>
      </c>
    </row>
    <row r="238" spans="1:15" ht="12.75">
      <c r="A238" s="11"/>
      <c r="B238" s="35" t="s">
        <v>249</v>
      </c>
      <c r="C238" s="31"/>
      <c r="D238" s="31"/>
      <c r="E238" s="32"/>
      <c r="F238" s="12" t="s">
        <v>19</v>
      </c>
      <c r="G238" s="13">
        <f>+'ANUAL '!G238-'ENERO-MARZO'!G238</f>
        <v>2620</v>
      </c>
      <c r="H238" s="13">
        <f>+'ANUAL '!H238-'ENERO-MARZO'!H238</f>
        <v>0</v>
      </c>
      <c r="I238" s="13">
        <f>+'ANUAL '!I238-'ENERO-MARZO'!I238</f>
        <v>0</v>
      </c>
      <c r="J238" s="13">
        <f>+'ANUAL '!J238-'ENERO-MARZO'!J238</f>
        <v>2620</v>
      </c>
      <c r="K238" s="13">
        <f>+'ANUAL '!K238-'ENERO-MARZO'!K238</f>
        <v>0</v>
      </c>
      <c r="L238" s="13">
        <f>+'ANUAL '!L238-'ENERO-MARZO'!L238</f>
        <v>400</v>
      </c>
      <c r="M238" s="13">
        <f>+'ANUAL '!M238-'ENERO-MARZO'!M238</f>
        <v>400</v>
      </c>
      <c r="N238" s="13">
        <f>+'ANUAL '!N238-'ENERO-MARZO'!N238</f>
        <v>400</v>
      </c>
      <c r="O238" s="13">
        <f>+'ANUAL '!O238-'ENERO-MARZO'!O238</f>
        <v>0</v>
      </c>
    </row>
    <row r="239" spans="1:15" ht="12.75">
      <c r="A239" s="15"/>
      <c r="B239" s="36" t="s">
        <v>250</v>
      </c>
      <c r="C239" s="31"/>
      <c r="D239" s="31"/>
      <c r="E239" s="32"/>
      <c r="F239" s="16" t="s">
        <v>21</v>
      </c>
      <c r="G239" s="13">
        <f>+'ANUAL '!G239-'ENERO-MARZO'!G239</f>
        <v>11940</v>
      </c>
      <c r="H239" s="13">
        <f>+'ANUAL '!H239-'ENERO-MARZO'!H239</f>
        <v>0</v>
      </c>
      <c r="I239" s="13">
        <f>+'ANUAL '!I239-'ENERO-MARZO'!I239</f>
        <v>0</v>
      </c>
      <c r="J239" s="13">
        <f>+'ANUAL '!J239-'ENERO-MARZO'!J239</f>
        <v>11940</v>
      </c>
      <c r="K239" s="13">
        <f>+'ANUAL '!K239-'ENERO-MARZO'!K239</f>
        <v>-2284.6500000000015</v>
      </c>
      <c r="L239" s="13">
        <f>+'ANUAL '!L239-'ENERO-MARZO'!L239</f>
        <v>11406.229999999998</v>
      </c>
      <c r="M239" s="13">
        <f>+'ANUAL '!M239-'ENERO-MARZO'!M239</f>
        <v>11406.229999999998</v>
      </c>
      <c r="N239" s="13">
        <f>+'ANUAL '!N239-'ENERO-MARZO'!N239</f>
        <v>11406.229999999998</v>
      </c>
      <c r="O239" s="13">
        <f>+'ANUAL '!O239-'ENERO-MARZO'!O239</f>
        <v>0</v>
      </c>
    </row>
    <row r="240" spans="1:15" ht="12.75">
      <c r="A240" s="11"/>
      <c r="B240" s="35" t="s">
        <v>251</v>
      </c>
      <c r="C240" s="31"/>
      <c r="D240" s="31"/>
      <c r="E240" s="32"/>
      <c r="F240" s="12" t="s">
        <v>39</v>
      </c>
      <c r="G240" s="13">
        <f>+'ANUAL '!G240-'ENERO-MARZO'!G240</f>
        <v>4762</v>
      </c>
      <c r="H240" s="13">
        <f>+'ANUAL '!H240-'ENERO-MARZO'!H240</f>
        <v>0</v>
      </c>
      <c r="I240" s="13">
        <f>+'ANUAL '!I240-'ENERO-MARZO'!I240</f>
        <v>0</v>
      </c>
      <c r="J240" s="13">
        <f>+'ANUAL '!J240-'ENERO-MARZO'!J240</f>
        <v>4762</v>
      </c>
      <c r="K240" s="13">
        <f>+'ANUAL '!K240-'ENERO-MARZO'!K240</f>
        <v>0</v>
      </c>
      <c r="L240" s="13">
        <f>+'ANUAL '!L240-'ENERO-MARZO'!L240</f>
        <v>4562.799999999999</v>
      </c>
      <c r="M240" s="13">
        <f>+'ANUAL '!M240-'ENERO-MARZO'!M240</f>
        <v>4562.799999999999</v>
      </c>
      <c r="N240" s="13">
        <f>+'ANUAL '!N240-'ENERO-MARZO'!N240</f>
        <v>4562.799999999999</v>
      </c>
      <c r="O240" s="13">
        <f>+'ANUAL '!O240-'ENERO-MARZO'!O240</f>
        <v>0</v>
      </c>
    </row>
    <row r="241" spans="1:15" ht="12.75">
      <c r="A241" s="15"/>
      <c r="B241" s="36" t="s">
        <v>252</v>
      </c>
      <c r="C241" s="31"/>
      <c r="D241" s="31"/>
      <c r="E241" s="32"/>
      <c r="F241" s="16" t="s">
        <v>33</v>
      </c>
      <c r="G241" s="13">
        <f>+'ANUAL '!G241-'ENERO-MARZO'!G241</f>
        <v>2625</v>
      </c>
      <c r="H241" s="13">
        <f>+'ANUAL '!H241-'ENERO-MARZO'!H241</f>
        <v>0</v>
      </c>
      <c r="I241" s="13">
        <f>+'ANUAL '!I241-'ENERO-MARZO'!I241</f>
        <v>0</v>
      </c>
      <c r="J241" s="13">
        <f>+'ANUAL '!J241-'ENERO-MARZO'!J241</f>
        <v>2625</v>
      </c>
      <c r="K241" s="13">
        <f>+'ANUAL '!K241-'ENERO-MARZO'!K241</f>
        <v>0</v>
      </c>
      <c r="L241" s="13">
        <f>+'ANUAL '!L241-'ENERO-MARZO'!L241</f>
        <v>1968.93</v>
      </c>
      <c r="M241" s="13">
        <f>+'ANUAL '!M241-'ENERO-MARZO'!M241</f>
        <v>1968.93</v>
      </c>
      <c r="N241" s="13">
        <f>+'ANUAL '!N241-'ENERO-MARZO'!N241</f>
        <v>1968.93</v>
      </c>
      <c r="O241" s="13">
        <f>+'ANUAL '!O241-'ENERO-MARZO'!O241</f>
        <v>0</v>
      </c>
    </row>
    <row r="242" spans="1:15" ht="12.75">
      <c r="A242" s="11"/>
      <c r="B242" s="35" t="s">
        <v>253</v>
      </c>
      <c r="C242" s="31"/>
      <c r="D242" s="31"/>
      <c r="E242" s="32"/>
      <c r="F242" s="12" t="s">
        <v>37</v>
      </c>
      <c r="G242" s="13">
        <f>+'ANUAL '!G242-'ENERO-MARZO'!G242</f>
        <v>6300</v>
      </c>
      <c r="H242" s="13">
        <f>+'ANUAL '!H242-'ENERO-MARZO'!H242</f>
        <v>0</v>
      </c>
      <c r="I242" s="13">
        <f>+'ANUAL '!I242-'ENERO-MARZO'!I242</f>
        <v>0</v>
      </c>
      <c r="J242" s="13">
        <f>+'ANUAL '!J242-'ENERO-MARZO'!J242</f>
        <v>6300</v>
      </c>
      <c r="K242" s="13">
        <f>+'ANUAL '!K242-'ENERO-MARZO'!K242</f>
        <v>0</v>
      </c>
      <c r="L242" s="13">
        <f>+'ANUAL '!L242-'ENERO-MARZO'!L242</f>
        <v>6300</v>
      </c>
      <c r="M242" s="13">
        <f>+'ANUAL '!M242-'ENERO-MARZO'!M242</f>
        <v>6300</v>
      </c>
      <c r="N242" s="13">
        <f>+'ANUAL '!N242-'ENERO-MARZO'!N242</f>
        <v>6300</v>
      </c>
      <c r="O242" s="13">
        <f>+'ANUAL '!O242-'ENERO-MARZO'!O242</f>
        <v>0</v>
      </c>
    </row>
    <row r="243" spans="1:15" ht="12.75">
      <c r="A243" s="15"/>
      <c r="B243" s="36" t="s">
        <v>254</v>
      </c>
      <c r="C243" s="31"/>
      <c r="D243" s="31"/>
      <c r="E243" s="32"/>
      <c r="F243" s="16" t="s">
        <v>41</v>
      </c>
      <c r="G243" s="13">
        <f>+'ANUAL '!G243-'ENERO-MARZO'!G243</f>
        <v>5016</v>
      </c>
      <c r="H243" s="13">
        <f>+'ANUAL '!H243-'ENERO-MARZO'!H243</f>
        <v>0</v>
      </c>
      <c r="I243" s="13">
        <f>+'ANUAL '!I243-'ENERO-MARZO'!I243</f>
        <v>0</v>
      </c>
      <c r="J243" s="13">
        <f>+'ANUAL '!J243-'ENERO-MARZO'!J243</f>
        <v>5016</v>
      </c>
      <c r="K243" s="13">
        <f>+'ANUAL '!K243-'ENERO-MARZO'!K243</f>
        <v>0</v>
      </c>
      <c r="L243" s="13">
        <f>+'ANUAL '!L243-'ENERO-MARZO'!L243</f>
        <v>4926.06</v>
      </c>
      <c r="M243" s="13">
        <f>+'ANUAL '!M243-'ENERO-MARZO'!M243</f>
        <v>4926.06</v>
      </c>
      <c r="N243" s="13">
        <f>+'ANUAL '!N243-'ENERO-MARZO'!N243</f>
        <v>4926.06</v>
      </c>
      <c r="O243" s="13">
        <f>+'ANUAL '!O243-'ENERO-MARZO'!O243</f>
        <v>0</v>
      </c>
    </row>
    <row r="244" spans="1:15" ht="12.75">
      <c r="A244" s="11"/>
      <c r="B244" s="35" t="s">
        <v>255</v>
      </c>
      <c r="C244" s="31"/>
      <c r="D244" s="31"/>
      <c r="E244" s="32"/>
      <c r="F244" s="12" t="s">
        <v>19</v>
      </c>
      <c r="G244" s="13">
        <f>+'ANUAL '!G244-'ENERO-MARZO'!G244</f>
        <v>9188</v>
      </c>
      <c r="H244" s="13">
        <f>+'ANUAL '!H244-'ENERO-MARZO'!H244</f>
        <v>0</v>
      </c>
      <c r="I244" s="13">
        <f>+'ANUAL '!I244-'ENERO-MARZO'!I244</f>
        <v>0</v>
      </c>
      <c r="J244" s="13">
        <f>+'ANUAL '!J244-'ENERO-MARZO'!J244</f>
        <v>9188</v>
      </c>
      <c r="K244" s="13">
        <f>+'ANUAL '!K244-'ENERO-MARZO'!K244</f>
        <v>0</v>
      </c>
      <c r="L244" s="13">
        <f>+'ANUAL '!L244-'ENERO-MARZO'!L244</f>
        <v>1698.2199999999998</v>
      </c>
      <c r="M244" s="13">
        <f>+'ANUAL '!M244-'ENERO-MARZO'!M244</f>
        <v>1698.2199999999998</v>
      </c>
      <c r="N244" s="13">
        <f>+'ANUAL '!N244-'ENERO-MARZO'!N244</f>
        <v>1698.2199999999998</v>
      </c>
      <c r="O244" s="13">
        <f>+'ANUAL '!O244-'ENERO-MARZO'!O244</f>
        <v>0</v>
      </c>
    </row>
    <row r="245" spans="1:15" ht="15">
      <c r="A245" s="15"/>
      <c r="B245" s="36" t="s">
        <v>256</v>
      </c>
      <c r="C245" s="31"/>
      <c r="D245" s="31"/>
      <c r="E245" s="32"/>
      <c r="F245" s="16" t="s">
        <v>27</v>
      </c>
      <c r="G245" s="13">
        <f>+'ANUAL '!G245-'ENERO-MARZO'!G245</f>
        <v>408</v>
      </c>
      <c r="H245" s="13">
        <f>+'ANUAL '!H245-'ENERO-MARZO'!H245</f>
        <v>0</v>
      </c>
      <c r="I245" s="13">
        <f>+'ANUAL '!I245-'ENERO-MARZO'!I245</f>
        <v>0</v>
      </c>
      <c r="J245" s="13">
        <f>+'ANUAL '!J245-'ENERO-MARZO'!J245</f>
        <v>408</v>
      </c>
      <c r="K245" s="13">
        <f>+'ANUAL '!K245-'ENERO-MARZO'!K245</f>
        <v>0</v>
      </c>
      <c r="L245" s="13">
        <f>+'ANUAL '!L245-'ENERO-MARZO'!L245</f>
        <v>408</v>
      </c>
      <c r="M245" s="13">
        <f>+'ANUAL '!M245-'ENERO-MARZO'!M245</f>
        <v>408</v>
      </c>
      <c r="N245" s="13">
        <f>+'ANUAL '!N245-'ENERO-MARZO'!N245</f>
        <v>408</v>
      </c>
      <c r="O245" s="13">
        <f>+'ANUAL '!O245-'ENERO-MARZO'!O245</f>
        <v>0</v>
      </c>
    </row>
    <row r="246" spans="1:15" ht="12.75">
      <c r="A246" s="11"/>
      <c r="B246" s="35" t="s">
        <v>257</v>
      </c>
      <c r="C246" s="31"/>
      <c r="D246" s="31"/>
      <c r="E246" s="32"/>
      <c r="F246" s="12" t="s">
        <v>33</v>
      </c>
      <c r="G246" s="13">
        <f>+'ANUAL '!G246-'ENERO-MARZO'!G246</f>
        <v>2624</v>
      </c>
      <c r="H246" s="13">
        <f>+'ANUAL '!H246-'ENERO-MARZO'!H246</f>
        <v>0</v>
      </c>
      <c r="I246" s="13">
        <f>+'ANUAL '!I246-'ENERO-MARZO'!I246</f>
        <v>0</v>
      </c>
      <c r="J246" s="13">
        <f>+'ANUAL '!J246-'ENERO-MARZO'!J246</f>
        <v>2624</v>
      </c>
      <c r="K246" s="13">
        <f>+'ANUAL '!K246-'ENERO-MARZO'!K246</f>
        <v>0</v>
      </c>
      <c r="L246" s="13">
        <f>+'ANUAL '!L246-'ENERO-MARZO'!L246</f>
        <v>2624.5</v>
      </c>
      <c r="M246" s="13">
        <f>+'ANUAL '!M246-'ENERO-MARZO'!M246</f>
        <v>2624.5</v>
      </c>
      <c r="N246" s="13">
        <f>+'ANUAL '!N246-'ENERO-MARZO'!N246</f>
        <v>2624.5</v>
      </c>
      <c r="O246" s="13">
        <f>+'ANUAL '!O246-'ENERO-MARZO'!O246</f>
        <v>0</v>
      </c>
    </row>
    <row r="247" spans="1:15" ht="12.75">
      <c r="A247" s="15"/>
      <c r="B247" s="36" t="s">
        <v>258</v>
      </c>
      <c r="C247" s="31"/>
      <c r="D247" s="31"/>
      <c r="E247" s="32"/>
      <c r="F247" s="16" t="s">
        <v>37</v>
      </c>
      <c r="G247" s="13">
        <f>+'ANUAL '!G247-'ENERO-MARZO'!G247</f>
        <v>1200</v>
      </c>
      <c r="H247" s="13">
        <f>+'ANUAL '!H247-'ENERO-MARZO'!H247</f>
        <v>0</v>
      </c>
      <c r="I247" s="13">
        <f>+'ANUAL '!I247-'ENERO-MARZO'!I247</f>
        <v>0</v>
      </c>
      <c r="J247" s="13">
        <f>+'ANUAL '!J247-'ENERO-MARZO'!J247</f>
        <v>1200</v>
      </c>
      <c r="K247" s="13">
        <f>+'ANUAL '!K247-'ENERO-MARZO'!K247</f>
        <v>0</v>
      </c>
      <c r="L247" s="13">
        <f>+'ANUAL '!L247-'ENERO-MARZO'!L247</f>
        <v>1200</v>
      </c>
      <c r="M247" s="13">
        <f>+'ANUAL '!M247-'ENERO-MARZO'!M247</f>
        <v>1200</v>
      </c>
      <c r="N247" s="13">
        <f>+'ANUAL '!N247-'ENERO-MARZO'!N247</f>
        <v>1200</v>
      </c>
      <c r="O247" s="13">
        <f>+'ANUAL '!O247-'ENERO-MARZO'!O247</f>
        <v>0</v>
      </c>
    </row>
    <row r="248" spans="1:15" ht="12.75">
      <c r="A248" s="11"/>
      <c r="B248" s="35" t="s">
        <v>259</v>
      </c>
      <c r="C248" s="31"/>
      <c r="D248" s="31"/>
      <c r="E248" s="32"/>
      <c r="F248" s="12" t="s">
        <v>106</v>
      </c>
      <c r="G248" s="13">
        <f>+'ANUAL '!G248-'ENERO-MARZO'!G248</f>
        <v>36489</v>
      </c>
      <c r="H248" s="13">
        <f>+'ANUAL '!H248-'ENERO-MARZO'!H248</f>
        <v>0</v>
      </c>
      <c r="I248" s="13">
        <f>+'ANUAL '!I248-'ENERO-MARZO'!I248</f>
        <v>0</v>
      </c>
      <c r="J248" s="13">
        <f>+'ANUAL '!J248-'ENERO-MARZO'!J248</f>
        <v>36489</v>
      </c>
      <c r="K248" s="13">
        <f>+'ANUAL '!K248-'ENERO-MARZO'!K248</f>
        <v>0</v>
      </c>
      <c r="L248" s="13">
        <f>+'ANUAL '!L248-'ENERO-MARZO'!L248</f>
        <v>38533.96</v>
      </c>
      <c r="M248" s="13">
        <f>+'ANUAL '!M248-'ENERO-MARZO'!M248</f>
        <v>38533.96</v>
      </c>
      <c r="N248" s="13">
        <f>+'ANUAL '!N248-'ENERO-MARZO'!N248</f>
        <v>38533.96</v>
      </c>
      <c r="O248" s="13">
        <f>+'ANUAL '!O248-'ENERO-MARZO'!O248</f>
        <v>0</v>
      </c>
    </row>
    <row r="249" spans="1:15" ht="12.75">
      <c r="A249" s="15"/>
      <c r="B249" s="36" t="s">
        <v>260</v>
      </c>
      <c r="C249" s="31"/>
      <c r="D249" s="31"/>
      <c r="E249" s="32"/>
      <c r="F249" s="16" t="s">
        <v>29</v>
      </c>
      <c r="G249" s="13">
        <f>+'ANUAL '!G249-'ENERO-MARZO'!G249</f>
        <v>0</v>
      </c>
      <c r="H249" s="13">
        <f>+'ANUAL '!H249-'ENERO-MARZO'!H249</f>
        <v>0</v>
      </c>
      <c r="I249" s="13">
        <f>+'ANUAL '!I249-'ENERO-MARZO'!I249</f>
        <v>0</v>
      </c>
      <c r="J249" s="13">
        <f>+'ANUAL '!J249-'ENERO-MARZO'!J249</f>
        <v>0</v>
      </c>
      <c r="K249" s="13">
        <f>+'ANUAL '!K249-'ENERO-MARZO'!K249</f>
        <v>0</v>
      </c>
      <c r="L249" s="13">
        <f>+'ANUAL '!L249-'ENERO-MARZO'!L249</f>
        <v>0</v>
      </c>
      <c r="M249" s="13">
        <f>+'ANUAL '!M249-'ENERO-MARZO'!M249</f>
        <v>0</v>
      </c>
      <c r="N249" s="13">
        <f>+'ANUAL '!N249-'ENERO-MARZO'!N249</f>
        <v>0</v>
      </c>
      <c r="O249" s="13">
        <f>+'ANUAL '!O249-'ENERO-MARZO'!O249</f>
        <v>0</v>
      </c>
    </row>
    <row r="250" spans="1:15" ht="12.75">
      <c r="A250" s="11"/>
      <c r="B250" s="35" t="s">
        <v>261</v>
      </c>
      <c r="C250" s="31"/>
      <c r="D250" s="31"/>
      <c r="E250" s="32"/>
      <c r="F250" s="12" t="s">
        <v>21</v>
      </c>
      <c r="G250" s="13">
        <f>+'ANUAL '!G250-'ENERO-MARZO'!G250</f>
        <v>8376</v>
      </c>
      <c r="H250" s="13">
        <f>+'ANUAL '!H250-'ENERO-MARZO'!H250</f>
        <v>0</v>
      </c>
      <c r="I250" s="13">
        <f>+'ANUAL '!I250-'ENERO-MARZO'!I250</f>
        <v>0</v>
      </c>
      <c r="J250" s="13">
        <f>+'ANUAL '!J250-'ENERO-MARZO'!J250</f>
        <v>8376</v>
      </c>
      <c r="K250" s="13">
        <f>+'ANUAL '!K250-'ENERO-MARZO'!K250</f>
        <v>-1665.2799999999988</v>
      </c>
      <c r="L250" s="13">
        <f>+'ANUAL '!L250-'ENERO-MARZO'!L250</f>
        <v>8089.94</v>
      </c>
      <c r="M250" s="13">
        <f>+'ANUAL '!M250-'ENERO-MARZO'!M250</f>
        <v>8089.94</v>
      </c>
      <c r="N250" s="13">
        <f>+'ANUAL '!N250-'ENERO-MARZO'!N250</f>
        <v>8089.94</v>
      </c>
      <c r="O250" s="13">
        <f>+'ANUAL '!O250-'ENERO-MARZO'!O250</f>
        <v>0</v>
      </c>
    </row>
    <row r="251" spans="1:15" ht="12.75">
      <c r="A251" s="15"/>
      <c r="B251" s="36" t="s">
        <v>262</v>
      </c>
      <c r="C251" s="31"/>
      <c r="D251" s="31"/>
      <c r="E251" s="32"/>
      <c r="F251" s="16" t="s">
        <v>39</v>
      </c>
      <c r="G251" s="13">
        <f>+'ANUAL '!G251-'ENERO-MARZO'!G251</f>
        <v>3156</v>
      </c>
      <c r="H251" s="13">
        <f>+'ANUAL '!H251-'ENERO-MARZO'!H251</f>
        <v>0</v>
      </c>
      <c r="I251" s="13">
        <f>+'ANUAL '!I251-'ENERO-MARZO'!I251</f>
        <v>0</v>
      </c>
      <c r="J251" s="13">
        <f>+'ANUAL '!J251-'ENERO-MARZO'!J251</f>
        <v>3156</v>
      </c>
      <c r="K251" s="13">
        <f>+'ANUAL '!K251-'ENERO-MARZO'!K251</f>
        <v>0</v>
      </c>
      <c r="L251" s="13">
        <f>+'ANUAL '!L251-'ENERO-MARZO'!L251</f>
        <v>3057.3200000000006</v>
      </c>
      <c r="M251" s="13">
        <f>+'ANUAL '!M251-'ENERO-MARZO'!M251</f>
        <v>3057.3200000000006</v>
      </c>
      <c r="N251" s="13">
        <f>+'ANUAL '!N251-'ENERO-MARZO'!N251</f>
        <v>3057.3200000000006</v>
      </c>
      <c r="O251" s="13">
        <f>+'ANUAL '!O251-'ENERO-MARZO'!O251</f>
        <v>0</v>
      </c>
    </row>
    <row r="252" spans="1:15" ht="12.75">
      <c r="A252" s="11"/>
      <c r="B252" s="35" t="s">
        <v>263</v>
      </c>
      <c r="C252" s="31"/>
      <c r="D252" s="31"/>
      <c r="E252" s="32"/>
      <c r="F252" s="12" t="s">
        <v>37</v>
      </c>
      <c r="G252" s="13">
        <f>+'ANUAL '!G252-'ENERO-MARZO'!G252</f>
        <v>1200</v>
      </c>
      <c r="H252" s="13">
        <f>+'ANUAL '!H252-'ENERO-MARZO'!H252</f>
        <v>0</v>
      </c>
      <c r="I252" s="13">
        <f>+'ANUAL '!I252-'ENERO-MARZO'!I252</f>
        <v>0</v>
      </c>
      <c r="J252" s="13">
        <f>+'ANUAL '!J252-'ENERO-MARZO'!J252</f>
        <v>1200</v>
      </c>
      <c r="K252" s="13">
        <f>+'ANUAL '!K252-'ENERO-MARZO'!K252</f>
        <v>0</v>
      </c>
      <c r="L252" s="13">
        <f>+'ANUAL '!L252-'ENERO-MARZO'!L252</f>
        <v>0</v>
      </c>
      <c r="M252" s="13">
        <f>+'ANUAL '!M252-'ENERO-MARZO'!M252</f>
        <v>0</v>
      </c>
      <c r="N252" s="13">
        <f>+'ANUAL '!N252-'ENERO-MARZO'!N252</f>
        <v>0</v>
      </c>
      <c r="O252" s="13">
        <f>+'ANUAL '!O252-'ENERO-MARZO'!O252</f>
        <v>0</v>
      </c>
    </row>
    <row r="253" spans="1:15" ht="12.75">
      <c r="A253" s="15"/>
      <c r="B253" s="36" t="s">
        <v>264</v>
      </c>
      <c r="C253" s="31"/>
      <c r="D253" s="31"/>
      <c r="E253" s="32"/>
      <c r="F253" s="16" t="s">
        <v>21</v>
      </c>
      <c r="G253" s="13">
        <f>+'ANUAL '!G253-'ENERO-MARZO'!G253</f>
        <v>5071</v>
      </c>
      <c r="H253" s="13">
        <f>+'ANUAL '!H253-'ENERO-MARZO'!H253</f>
        <v>0</v>
      </c>
      <c r="I253" s="13">
        <f>+'ANUAL '!I253-'ENERO-MARZO'!I253</f>
        <v>0</v>
      </c>
      <c r="J253" s="13">
        <f>+'ANUAL '!J253-'ENERO-MARZO'!J253</f>
        <v>5071</v>
      </c>
      <c r="K253" s="13">
        <f>+'ANUAL '!K253-'ENERO-MARZO'!K253</f>
        <v>-1058.5299999999988</v>
      </c>
      <c r="L253" s="13">
        <f>+'ANUAL '!L253-'ENERO-MARZO'!L253</f>
        <v>4664.93</v>
      </c>
      <c r="M253" s="13">
        <f>+'ANUAL '!M253-'ENERO-MARZO'!M253</f>
        <v>4664.93</v>
      </c>
      <c r="N253" s="13">
        <f>+'ANUAL '!N253-'ENERO-MARZO'!N253</f>
        <v>4664.93</v>
      </c>
      <c r="O253" s="13">
        <f>+'ANUAL '!O253-'ENERO-MARZO'!O253</f>
        <v>0</v>
      </c>
    </row>
    <row r="254" spans="1:15" ht="12.75">
      <c r="A254" s="11"/>
      <c r="B254" s="35" t="s">
        <v>265</v>
      </c>
      <c r="C254" s="31"/>
      <c r="D254" s="31"/>
      <c r="E254" s="32"/>
      <c r="F254" s="12" t="s">
        <v>29</v>
      </c>
      <c r="G254" s="13">
        <f>+'ANUAL '!G254-'ENERO-MARZO'!G254</f>
        <v>0</v>
      </c>
      <c r="H254" s="13">
        <f>+'ANUAL '!H254-'ENERO-MARZO'!H254</f>
        <v>0</v>
      </c>
      <c r="I254" s="13">
        <f>+'ANUAL '!I254-'ENERO-MARZO'!I254</f>
        <v>0</v>
      </c>
      <c r="J254" s="13">
        <f>+'ANUAL '!J254-'ENERO-MARZO'!J254</f>
        <v>0</v>
      </c>
      <c r="K254" s="13">
        <f>+'ANUAL '!K254-'ENERO-MARZO'!K254</f>
        <v>0</v>
      </c>
      <c r="L254" s="13">
        <f>+'ANUAL '!L254-'ENERO-MARZO'!L254</f>
        <v>0</v>
      </c>
      <c r="M254" s="13">
        <f>+'ANUAL '!M254-'ENERO-MARZO'!M254</f>
        <v>0</v>
      </c>
      <c r="N254" s="13">
        <f>+'ANUAL '!N254-'ENERO-MARZO'!N254</f>
        <v>0</v>
      </c>
      <c r="O254" s="13">
        <f>+'ANUAL '!O254-'ENERO-MARZO'!O254</f>
        <v>0</v>
      </c>
    </row>
    <row r="255" spans="1:15" ht="12.75">
      <c r="A255" s="15"/>
      <c r="B255" s="36" t="s">
        <v>266</v>
      </c>
      <c r="C255" s="31"/>
      <c r="D255" s="31"/>
      <c r="E255" s="32"/>
      <c r="F255" s="16" t="s">
        <v>25</v>
      </c>
      <c r="G255" s="13">
        <f>+'ANUAL '!G255-'ENERO-MARZO'!G255</f>
        <v>26631</v>
      </c>
      <c r="H255" s="13">
        <f>+'ANUAL '!H255-'ENERO-MARZO'!H255</f>
        <v>0</v>
      </c>
      <c r="I255" s="13">
        <f>+'ANUAL '!I255-'ENERO-MARZO'!I255</f>
        <v>0</v>
      </c>
      <c r="J255" s="13">
        <f>+'ANUAL '!J255-'ENERO-MARZO'!J255</f>
        <v>26631</v>
      </c>
      <c r="K255" s="13">
        <f>+'ANUAL '!K255-'ENERO-MARZO'!K255</f>
        <v>0</v>
      </c>
      <c r="L255" s="13">
        <f>+'ANUAL '!L255-'ENERO-MARZO'!L255</f>
        <v>19359.699999999997</v>
      </c>
      <c r="M255" s="13">
        <f>+'ANUAL '!M255-'ENERO-MARZO'!M255</f>
        <v>19359.699999999997</v>
      </c>
      <c r="N255" s="13">
        <f>+'ANUAL '!N255-'ENERO-MARZO'!N255</f>
        <v>19359.699999999997</v>
      </c>
      <c r="O255" s="13">
        <f>+'ANUAL '!O255-'ENERO-MARZO'!O255</f>
        <v>0</v>
      </c>
    </row>
    <row r="256" spans="1:15" ht="12.75">
      <c r="A256" s="11"/>
      <c r="B256" s="35" t="s">
        <v>267</v>
      </c>
      <c r="C256" s="31"/>
      <c r="D256" s="31"/>
      <c r="E256" s="32"/>
      <c r="F256" s="12" t="s">
        <v>33</v>
      </c>
      <c r="G256" s="13">
        <f>+'ANUAL '!G256-'ENERO-MARZO'!G256</f>
        <v>1917</v>
      </c>
      <c r="H256" s="13">
        <f>+'ANUAL '!H256-'ENERO-MARZO'!H256</f>
        <v>0</v>
      </c>
      <c r="I256" s="13">
        <f>+'ANUAL '!I256-'ENERO-MARZO'!I256</f>
        <v>0</v>
      </c>
      <c r="J256" s="13">
        <f>+'ANUAL '!J256-'ENERO-MARZO'!J256</f>
        <v>1917</v>
      </c>
      <c r="K256" s="13">
        <f>+'ANUAL '!K256-'ENERO-MARZO'!K256</f>
        <v>0</v>
      </c>
      <c r="L256" s="13">
        <f>+'ANUAL '!L256-'ENERO-MARZO'!L256</f>
        <v>0</v>
      </c>
      <c r="M256" s="13">
        <f>+'ANUAL '!M256-'ENERO-MARZO'!M256</f>
        <v>0</v>
      </c>
      <c r="N256" s="13">
        <f>+'ANUAL '!N256-'ENERO-MARZO'!N256</f>
        <v>0</v>
      </c>
      <c r="O256" s="13">
        <f>+'ANUAL '!O256-'ENERO-MARZO'!O256</f>
        <v>0</v>
      </c>
    </row>
    <row r="257" spans="1:15" ht="12.75">
      <c r="A257" s="15"/>
      <c r="B257" s="36" t="s">
        <v>268</v>
      </c>
      <c r="C257" s="31"/>
      <c r="D257" s="31"/>
      <c r="E257" s="32"/>
      <c r="F257" s="16" t="s">
        <v>19</v>
      </c>
      <c r="G257" s="13">
        <f>+'ANUAL '!G257-'ENERO-MARZO'!G257</f>
        <v>5388</v>
      </c>
      <c r="H257" s="13">
        <f>+'ANUAL '!H257-'ENERO-MARZO'!H257</f>
        <v>0</v>
      </c>
      <c r="I257" s="13">
        <f>+'ANUAL '!I257-'ENERO-MARZO'!I257</f>
        <v>0</v>
      </c>
      <c r="J257" s="13">
        <f>+'ANUAL '!J257-'ENERO-MARZO'!J257</f>
        <v>5388</v>
      </c>
      <c r="K257" s="13">
        <f>+'ANUAL '!K257-'ENERO-MARZO'!K257</f>
        <v>0</v>
      </c>
      <c r="L257" s="13">
        <f>+'ANUAL '!L257-'ENERO-MARZO'!L257</f>
        <v>0</v>
      </c>
      <c r="M257" s="13">
        <f>+'ANUAL '!M257-'ENERO-MARZO'!M257</f>
        <v>0</v>
      </c>
      <c r="N257" s="13">
        <f>+'ANUAL '!N257-'ENERO-MARZO'!N257</f>
        <v>0</v>
      </c>
      <c r="O257" s="13">
        <f>+'ANUAL '!O257-'ENERO-MARZO'!O257</f>
        <v>0</v>
      </c>
    </row>
    <row r="258" spans="1:15" ht="12.75">
      <c r="A258" s="11"/>
      <c r="B258" s="35" t="s">
        <v>269</v>
      </c>
      <c r="C258" s="31"/>
      <c r="D258" s="31"/>
      <c r="E258" s="32"/>
      <c r="F258" s="12" t="s">
        <v>39</v>
      </c>
      <c r="G258" s="13">
        <f>+'ANUAL '!G258-'ENERO-MARZO'!G258</f>
        <v>1520</v>
      </c>
      <c r="H258" s="13">
        <f>+'ANUAL '!H258-'ENERO-MARZO'!H258</f>
        <v>0</v>
      </c>
      <c r="I258" s="13">
        <f>+'ANUAL '!I258-'ENERO-MARZO'!I258</f>
        <v>0</v>
      </c>
      <c r="J258" s="13">
        <f>+'ANUAL '!J258-'ENERO-MARZO'!J258</f>
        <v>1520</v>
      </c>
      <c r="K258" s="13">
        <f>+'ANUAL '!K258-'ENERO-MARZO'!K258</f>
        <v>0</v>
      </c>
      <c r="L258" s="13">
        <f>+'ANUAL '!L258-'ENERO-MARZO'!L258</f>
        <v>1512.2599999999998</v>
      </c>
      <c r="M258" s="13">
        <f>+'ANUAL '!M258-'ENERO-MARZO'!M258</f>
        <v>1512.2599999999998</v>
      </c>
      <c r="N258" s="13">
        <f>+'ANUAL '!N258-'ENERO-MARZO'!N258</f>
        <v>1512.2599999999998</v>
      </c>
      <c r="O258" s="13">
        <f>+'ANUAL '!O258-'ENERO-MARZO'!O258</f>
        <v>0</v>
      </c>
    </row>
    <row r="259" spans="1:15" ht="12.75">
      <c r="A259" s="15"/>
      <c r="B259" s="36" t="s">
        <v>270</v>
      </c>
      <c r="C259" s="31"/>
      <c r="D259" s="31"/>
      <c r="E259" s="32"/>
      <c r="F259" s="16" t="s">
        <v>33</v>
      </c>
      <c r="G259" s="13">
        <f>+'ANUAL '!G259-'ENERO-MARZO'!G259</f>
        <v>1588</v>
      </c>
      <c r="H259" s="13">
        <f>+'ANUAL '!H259-'ENERO-MARZO'!H259</f>
        <v>0</v>
      </c>
      <c r="I259" s="13">
        <f>+'ANUAL '!I259-'ENERO-MARZO'!I259</f>
        <v>0</v>
      </c>
      <c r="J259" s="13">
        <f>+'ANUAL '!J259-'ENERO-MARZO'!J259</f>
        <v>1588</v>
      </c>
      <c r="K259" s="13">
        <f>+'ANUAL '!K259-'ENERO-MARZO'!K259</f>
        <v>0</v>
      </c>
      <c r="L259" s="13">
        <f>+'ANUAL '!L259-'ENERO-MARZO'!L259</f>
        <v>1617.59</v>
      </c>
      <c r="M259" s="13">
        <f>+'ANUAL '!M259-'ENERO-MARZO'!M259</f>
        <v>1617.59</v>
      </c>
      <c r="N259" s="13">
        <f>+'ANUAL '!N259-'ENERO-MARZO'!N259</f>
        <v>1617.59</v>
      </c>
      <c r="O259" s="13">
        <f>+'ANUAL '!O259-'ENERO-MARZO'!O259</f>
        <v>0</v>
      </c>
    </row>
    <row r="260" spans="1:15" ht="12.75">
      <c r="A260" s="11"/>
      <c r="B260" s="35" t="s">
        <v>271</v>
      </c>
      <c r="C260" s="31"/>
      <c r="D260" s="31"/>
      <c r="E260" s="32"/>
      <c r="F260" s="12" t="s">
        <v>37</v>
      </c>
      <c r="G260" s="13">
        <f>+'ANUAL '!G260-'ENERO-MARZO'!G260</f>
        <v>1200</v>
      </c>
      <c r="H260" s="13">
        <f>+'ANUAL '!H260-'ENERO-MARZO'!H260</f>
        <v>0</v>
      </c>
      <c r="I260" s="13">
        <f>+'ANUAL '!I260-'ENERO-MARZO'!I260</f>
        <v>0</v>
      </c>
      <c r="J260" s="13">
        <f>+'ANUAL '!J260-'ENERO-MARZO'!J260</f>
        <v>1200</v>
      </c>
      <c r="K260" s="13">
        <f>+'ANUAL '!K260-'ENERO-MARZO'!K260</f>
        <v>0</v>
      </c>
      <c r="L260" s="13">
        <f>+'ANUAL '!L260-'ENERO-MARZO'!L260</f>
        <v>1200</v>
      </c>
      <c r="M260" s="13">
        <f>+'ANUAL '!M260-'ENERO-MARZO'!M260</f>
        <v>1200</v>
      </c>
      <c r="N260" s="13">
        <f>+'ANUAL '!N260-'ENERO-MARZO'!N260</f>
        <v>1200</v>
      </c>
      <c r="O260" s="13">
        <f>+'ANUAL '!O260-'ENERO-MARZO'!O260</f>
        <v>0</v>
      </c>
    </row>
    <row r="261" spans="1:15" ht="12.75">
      <c r="A261" s="15"/>
      <c r="B261" s="36" t="s">
        <v>272</v>
      </c>
      <c r="C261" s="31"/>
      <c r="D261" s="31"/>
      <c r="E261" s="32"/>
      <c r="F261" s="16" t="s">
        <v>19</v>
      </c>
      <c r="G261" s="13">
        <f>+'ANUAL '!G261-'ENERO-MARZO'!G261</f>
        <v>5648</v>
      </c>
      <c r="H261" s="13">
        <f>+'ANUAL '!H261-'ENERO-MARZO'!H261</f>
        <v>0</v>
      </c>
      <c r="I261" s="13">
        <f>+'ANUAL '!I261-'ENERO-MARZO'!I261</f>
        <v>0</v>
      </c>
      <c r="J261" s="13">
        <f>+'ANUAL '!J261-'ENERO-MARZO'!J261</f>
        <v>5648</v>
      </c>
      <c r="K261" s="13">
        <f>+'ANUAL '!K261-'ENERO-MARZO'!K261</f>
        <v>0</v>
      </c>
      <c r="L261" s="13">
        <f>+'ANUAL '!L261-'ENERO-MARZO'!L261</f>
        <v>1980.6</v>
      </c>
      <c r="M261" s="13">
        <f>+'ANUAL '!M261-'ENERO-MARZO'!M261</f>
        <v>1980.6</v>
      </c>
      <c r="N261" s="13">
        <f>+'ANUAL '!N261-'ENERO-MARZO'!N261</f>
        <v>1980.6</v>
      </c>
      <c r="O261" s="13">
        <f>+'ANUAL '!O261-'ENERO-MARZO'!O261</f>
        <v>0</v>
      </c>
    </row>
    <row r="262" spans="1:15" ht="12.75">
      <c r="A262" s="11"/>
      <c r="B262" s="35" t="s">
        <v>273</v>
      </c>
      <c r="C262" s="31"/>
      <c r="D262" s="31"/>
      <c r="E262" s="32"/>
      <c r="F262" s="12" t="s">
        <v>39</v>
      </c>
      <c r="G262" s="13">
        <f>+'ANUAL '!G262-'ENERO-MARZO'!G262</f>
        <v>1930</v>
      </c>
      <c r="H262" s="13">
        <f>+'ANUAL '!H262-'ENERO-MARZO'!H262</f>
        <v>0</v>
      </c>
      <c r="I262" s="13">
        <f>+'ANUAL '!I262-'ENERO-MARZO'!I262</f>
        <v>0</v>
      </c>
      <c r="J262" s="13">
        <f>+'ANUAL '!J262-'ENERO-MARZO'!J262</f>
        <v>1930</v>
      </c>
      <c r="K262" s="13">
        <f>+'ANUAL '!K262-'ENERO-MARZO'!K262</f>
        <v>0</v>
      </c>
      <c r="L262" s="13">
        <f>+'ANUAL '!L262-'ENERO-MARZO'!L262</f>
        <v>1898.66</v>
      </c>
      <c r="M262" s="13">
        <f>+'ANUAL '!M262-'ENERO-MARZO'!M262</f>
        <v>1898.66</v>
      </c>
      <c r="N262" s="13">
        <f>+'ANUAL '!N262-'ENERO-MARZO'!N262</f>
        <v>1898.66</v>
      </c>
      <c r="O262" s="13">
        <f>+'ANUAL '!O262-'ENERO-MARZO'!O262</f>
        <v>0</v>
      </c>
    </row>
    <row r="263" spans="1:15" ht="12.75">
      <c r="A263" s="15"/>
      <c r="B263" s="36" t="s">
        <v>274</v>
      </c>
      <c r="C263" s="31"/>
      <c r="D263" s="31"/>
      <c r="E263" s="32"/>
      <c r="F263" s="16" t="s">
        <v>25</v>
      </c>
      <c r="G263" s="13">
        <f>+'ANUAL '!G263-'ENERO-MARZO'!G263</f>
        <v>21438</v>
      </c>
      <c r="H263" s="13">
        <f>+'ANUAL '!H263-'ENERO-MARZO'!H263</f>
        <v>0</v>
      </c>
      <c r="I263" s="13">
        <f>+'ANUAL '!I263-'ENERO-MARZO'!I263</f>
        <v>0</v>
      </c>
      <c r="J263" s="13">
        <f>+'ANUAL '!J263-'ENERO-MARZO'!J263</f>
        <v>21438</v>
      </c>
      <c r="K263" s="13">
        <f>+'ANUAL '!K263-'ENERO-MARZO'!K263</f>
        <v>0</v>
      </c>
      <c r="L263" s="13">
        <f>+'ANUAL '!L263-'ENERO-MARZO'!L263</f>
        <v>23101.66</v>
      </c>
      <c r="M263" s="13">
        <f>+'ANUAL '!M263-'ENERO-MARZO'!M263</f>
        <v>23101.66</v>
      </c>
      <c r="N263" s="13">
        <f>+'ANUAL '!N263-'ENERO-MARZO'!N263</f>
        <v>23101.66</v>
      </c>
      <c r="O263" s="13">
        <f>+'ANUAL '!O263-'ENERO-MARZO'!O263</f>
        <v>0</v>
      </c>
    </row>
    <row r="264" spans="1:15" ht="15">
      <c r="A264" s="11"/>
      <c r="B264" s="35" t="s">
        <v>275</v>
      </c>
      <c r="C264" s="31"/>
      <c r="D264" s="31"/>
      <c r="E264" s="32"/>
      <c r="F264" s="12" t="s">
        <v>27</v>
      </c>
      <c r="G264" s="13">
        <f>+'ANUAL '!G264-'ENERO-MARZO'!G264</f>
        <v>408</v>
      </c>
      <c r="H264" s="13">
        <f>+'ANUAL '!H264-'ENERO-MARZO'!H264</f>
        <v>0</v>
      </c>
      <c r="I264" s="13">
        <f>+'ANUAL '!I264-'ENERO-MARZO'!I264</f>
        <v>0</v>
      </c>
      <c r="J264" s="13">
        <f>+'ANUAL '!J264-'ENERO-MARZO'!J264</f>
        <v>408</v>
      </c>
      <c r="K264" s="13">
        <f>+'ANUAL '!K264-'ENERO-MARZO'!K264</f>
        <v>0</v>
      </c>
      <c r="L264" s="13">
        <f>+'ANUAL '!L264-'ENERO-MARZO'!L264</f>
        <v>408</v>
      </c>
      <c r="M264" s="13">
        <f>+'ANUAL '!M264-'ENERO-MARZO'!M264</f>
        <v>408</v>
      </c>
      <c r="N264" s="13">
        <f>+'ANUAL '!N264-'ENERO-MARZO'!N264</f>
        <v>408</v>
      </c>
      <c r="O264" s="13">
        <f>+'ANUAL '!O264-'ENERO-MARZO'!O264</f>
        <v>0</v>
      </c>
    </row>
    <row r="265" spans="1:15" ht="12.75">
      <c r="A265" s="15"/>
      <c r="B265" s="36" t="s">
        <v>276</v>
      </c>
      <c r="C265" s="31"/>
      <c r="D265" s="31"/>
      <c r="E265" s="32"/>
      <c r="F265" s="16" t="s">
        <v>29</v>
      </c>
      <c r="G265" s="13">
        <f>+'ANUAL '!G265-'ENERO-MARZO'!G265</f>
        <v>0</v>
      </c>
      <c r="H265" s="13">
        <f>+'ANUAL '!H265-'ENERO-MARZO'!H265</f>
        <v>0</v>
      </c>
      <c r="I265" s="13">
        <f>+'ANUAL '!I265-'ENERO-MARZO'!I265</f>
        <v>0</v>
      </c>
      <c r="J265" s="13">
        <f>+'ANUAL '!J265-'ENERO-MARZO'!J265</f>
        <v>0</v>
      </c>
      <c r="K265" s="13">
        <f>+'ANUAL '!K265-'ENERO-MARZO'!K265</f>
        <v>0</v>
      </c>
      <c r="L265" s="13">
        <f>+'ANUAL '!L265-'ENERO-MARZO'!L265</f>
        <v>0</v>
      </c>
      <c r="M265" s="13">
        <f>+'ANUAL '!M265-'ENERO-MARZO'!M265</f>
        <v>0</v>
      </c>
      <c r="N265" s="13">
        <f>+'ANUAL '!N265-'ENERO-MARZO'!N265</f>
        <v>0</v>
      </c>
      <c r="O265" s="13">
        <f>+'ANUAL '!O265-'ENERO-MARZO'!O265</f>
        <v>0</v>
      </c>
    </row>
    <row r="266" spans="1:15" ht="12.75">
      <c r="A266" s="11"/>
      <c r="B266" s="35" t="s">
        <v>277</v>
      </c>
      <c r="C266" s="31"/>
      <c r="D266" s="31"/>
      <c r="E266" s="32"/>
      <c r="F266" s="12" t="s">
        <v>41</v>
      </c>
      <c r="G266" s="13">
        <f>+'ANUAL '!G266-'ENERO-MARZO'!G266</f>
        <v>2949</v>
      </c>
      <c r="H266" s="13">
        <f>+'ANUAL '!H266-'ENERO-MARZO'!H266</f>
        <v>0</v>
      </c>
      <c r="I266" s="13">
        <f>+'ANUAL '!I266-'ENERO-MARZO'!I266</f>
        <v>0</v>
      </c>
      <c r="J266" s="13">
        <f>+'ANUAL '!J266-'ENERO-MARZO'!J266</f>
        <v>2949</v>
      </c>
      <c r="K266" s="13">
        <f>+'ANUAL '!K266-'ENERO-MARZO'!K266</f>
        <v>0</v>
      </c>
      <c r="L266" s="13">
        <f>+'ANUAL '!L266-'ENERO-MARZO'!L266</f>
        <v>2952.9</v>
      </c>
      <c r="M266" s="13">
        <f>+'ANUAL '!M266-'ENERO-MARZO'!M266</f>
        <v>2952.9</v>
      </c>
      <c r="N266" s="13">
        <f>+'ANUAL '!N266-'ENERO-MARZO'!N266</f>
        <v>2952.9</v>
      </c>
      <c r="O266" s="13">
        <f>+'ANUAL '!O266-'ENERO-MARZO'!O266</f>
        <v>0</v>
      </c>
    </row>
    <row r="267" spans="1:15" ht="12.75">
      <c r="A267" s="15"/>
      <c r="B267" s="36" t="s">
        <v>278</v>
      </c>
      <c r="C267" s="31"/>
      <c r="D267" s="31"/>
      <c r="E267" s="32"/>
      <c r="F267" s="16" t="s">
        <v>21</v>
      </c>
      <c r="G267" s="13">
        <f>+'ANUAL '!G267-'ENERO-MARZO'!G267</f>
        <v>5656</v>
      </c>
      <c r="H267" s="13">
        <f>+'ANUAL '!H267-'ENERO-MARZO'!H267</f>
        <v>0</v>
      </c>
      <c r="I267" s="13">
        <f>+'ANUAL '!I267-'ENERO-MARZO'!I267</f>
        <v>0</v>
      </c>
      <c r="J267" s="13">
        <f>+'ANUAL '!J267-'ENERO-MARZO'!J267</f>
        <v>5656</v>
      </c>
      <c r="K267" s="13">
        <f>+'ANUAL '!K267-'ENERO-MARZO'!K267</f>
        <v>-1202.5200000000004</v>
      </c>
      <c r="L267" s="13">
        <f>+'ANUAL '!L267-'ENERO-MARZO'!L267</f>
        <v>5523.66</v>
      </c>
      <c r="M267" s="13">
        <f>+'ANUAL '!M267-'ENERO-MARZO'!M267</f>
        <v>5523.66</v>
      </c>
      <c r="N267" s="13">
        <f>+'ANUAL '!N267-'ENERO-MARZO'!N267</f>
        <v>5523.66</v>
      </c>
      <c r="O267" s="13">
        <f>+'ANUAL '!O267-'ENERO-MARZO'!O267</f>
        <v>0</v>
      </c>
    </row>
    <row r="268" spans="1:15" ht="12.75">
      <c r="A268" s="38" t="s">
        <v>187</v>
      </c>
      <c r="B268" s="31"/>
      <c r="C268" s="31"/>
      <c r="D268" s="31"/>
      <c r="E268" s="31"/>
      <c r="F268" s="32"/>
      <c r="G268" s="10">
        <f>SUM(G269:G293)</f>
        <v>383200</v>
      </c>
      <c r="H268" s="10">
        <f aca="true" t="shared" si="30" ref="H268:O268">SUM(H269:H293)</f>
        <v>238314.5</v>
      </c>
      <c r="I268" s="10">
        <f t="shared" si="30"/>
        <v>62612.65</v>
      </c>
      <c r="J268" s="10">
        <f t="shared" si="30"/>
        <v>558901.8500000001</v>
      </c>
      <c r="K268" s="10">
        <f t="shared" si="30"/>
        <v>559093.3300000001</v>
      </c>
      <c r="L268" s="10">
        <f t="shared" si="30"/>
        <v>561009.64</v>
      </c>
      <c r="M268" s="10">
        <f t="shared" si="30"/>
        <v>561009.64</v>
      </c>
      <c r="N268" s="10">
        <f t="shared" si="30"/>
        <v>867110.9400000001</v>
      </c>
      <c r="O268" s="10">
        <f t="shared" si="30"/>
        <v>0</v>
      </c>
    </row>
    <row r="269" spans="1:15" ht="15">
      <c r="A269" s="11"/>
      <c r="B269" s="35" t="s">
        <v>279</v>
      </c>
      <c r="C269" s="31"/>
      <c r="D269" s="31"/>
      <c r="E269" s="32"/>
      <c r="F269" s="12" t="s">
        <v>189</v>
      </c>
      <c r="G269" s="13">
        <f>+'ANUAL '!G269-'ENERO-MARZO'!G269</f>
        <v>20000</v>
      </c>
      <c r="H269" s="13">
        <f>+'ANUAL '!H269-'ENERO-MARZO'!H269</f>
        <v>0</v>
      </c>
      <c r="I269" s="13">
        <f>+'ANUAL '!I269-'ENERO-MARZO'!I269</f>
        <v>0</v>
      </c>
      <c r="J269" s="13">
        <f>+'ANUAL '!J269-'ENERO-MARZO'!J269</f>
        <v>20000</v>
      </c>
      <c r="K269" s="13">
        <f>+'ANUAL '!K269-'ENERO-MARZO'!K269</f>
        <v>17098.74</v>
      </c>
      <c r="L269" s="13">
        <f>+'ANUAL '!L269-'ENERO-MARZO'!L269</f>
        <v>17098.74</v>
      </c>
      <c r="M269" s="13">
        <f>+'ANUAL '!M269-'ENERO-MARZO'!M269</f>
        <v>17098.74</v>
      </c>
      <c r="N269" s="13">
        <f>+'ANUAL '!N269-'ENERO-MARZO'!N269</f>
        <v>17098.74</v>
      </c>
      <c r="O269" s="13">
        <f>+'ANUAL '!O269-'ENERO-MARZO'!O269</f>
        <v>0</v>
      </c>
    </row>
    <row r="270" spans="1:15" ht="30">
      <c r="A270" s="15"/>
      <c r="B270" s="36" t="s">
        <v>280</v>
      </c>
      <c r="C270" s="31"/>
      <c r="D270" s="31"/>
      <c r="E270" s="32"/>
      <c r="F270" s="16" t="s">
        <v>281</v>
      </c>
      <c r="G270" s="13">
        <f>+'ANUAL '!G270-'ENERO-MARZO'!G270</f>
        <v>15000</v>
      </c>
      <c r="H270" s="13">
        <f>+'ANUAL '!H270-'ENERO-MARZO'!H270</f>
        <v>0</v>
      </c>
      <c r="I270" s="13">
        <f>+'ANUAL '!I270-'ENERO-MARZO'!I270</f>
        <v>0</v>
      </c>
      <c r="J270" s="13">
        <f>+'ANUAL '!J270-'ENERO-MARZO'!J270</f>
        <v>15000</v>
      </c>
      <c r="K270" s="13">
        <f>+'ANUAL '!K270-'ENERO-MARZO'!K270</f>
        <v>14936.3</v>
      </c>
      <c r="L270" s="13">
        <f>+'ANUAL '!L270-'ENERO-MARZO'!L270</f>
        <v>14936.3</v>
      </c>
      <c r="M270" s="13">
        <f>+'ANUAL '!M270-'ENERO-MARZO'!M270</f>
        <v>14936.3</v>
      </c>
      <c r="N270" s="13">
        <f>+'ANUAL '!N270-'ENERO-MARZO'!N270</f>
        <v>14936.3</v>
      </c>
      <c r="O270" s="13">
        <f>+'ANUAL '!O270-'ENERO-MARZO'!O270</f>
        <v>0</v>
      </c>
    </row>
    <row r="271" spans="1:15" ht="12.75">
      <c r="A271" s="11"/>
      <c r="B271" s="35" t="s">
        <v>282</v>
      </c>
      <c r="C271" s="31"/>
      <c r="D271" s="31"/>
      <c r="E271" s="32"/>
      <c r="F271" s="12" t="s">
        <v>283</v>
      </c>
      <c r="G271" s="13">
        <f>+'ANUAL '!G271-'ENERO-MARZO'!G271</f>
        <v>8000</v>
      </c>
      <c r="H271" s="13">
        <f>+'ANUAL '!H271-'ENERO-MARZO'!H271</f>
        <v>0</v>
      </c>
      <c r="I271" s="13">
        <f>+'ANUAL '!I271-'ENERO-MARZO'!I271</f>
        <v>0</v>
      </c>
      <c r="J271" s="13">
        <f>+'ANUAL '!J271-'ENERO-MARZO'!J271</f>
        <v>8000</v>
      </c>
      <c r="K271" s="13">
        <f>+'ANUAL '!K271-'ENERO-MARZO'!K271</f>
        <v>6481.64</v>
      </c>
      <c r="L271" s="13">
        <f>+'ANUAL '!L271-'ENERO-MARZO'!L271</f>
        <v>6481.63</v>
      </c>
      <c r="M271" s="13">
        <f>+'ANUAL '!M271-'ENERO-MARZO'!M271</f>
        <v>6481.63</v>
      </c>
      <c r="N271" s="13">
        <f>+'ANUAL '!N271-'ENERO-MARZO'!N271</f>
        <v>6481.63</v>
      </c>
      <c r="O271" s="13">
        <f>+'ANUAL '!O271-'ENERO-MARZO'!O271</f>
        <v>0</v>
      </c>
    </row>
    <row r="272" spans="1:15" ht="15">
      <c r="A272" s="15"/>
      <c r="B272" s="36" t="s">
        <v>279</v>
      </c>
      <c r="C272" s="31"/>
      <c r="D272" s="31"/>
      <c r="E272" s="32"/>
      <c r="F272" s="16" t="s">
        <v>189</v>
      </c>
      <c r="G272" s="13">
        <f>+'ANUAL '!G272-'ENERO-MARZO'!G272</f>
        <v>1500</v>
      </c>
      <c r="H272" s="13">
        <f>+'ANUAL '!H272-'ENERO-MARZO'!H272</f>
        <v>28315.300000000003</v>
      </c>
      <c r="I272" s="13">
        <f>+'ANUAL '!I272-'ENERO-MARZO'!I272</f>
        <v>7549.33</v>
      </c>
      <c r="J272" s="13">
        <f>+'ANUAL '!J272-'ENERO-MARZO'!J272</f>
        <v>22265.969999999998</v>
      </c>
      <c r="K272" s="13">
        <f>+'ANUAL '!K272-'ENERO-MARZO'!K272</f>
        <v>22265.969999999998</v>
      </c>
      <c r="L272" s="13">
        <f>+'ANUAL '!L272-'ENERO-MARZO'!L272</f>
        <v>22265.969999999998</v>
      </c>
      <c r="M272" s="13">
        <f>+'ANUAL '!M272-'ENERO-MARZO'!M272</f>
        <v>22265.969999999998</v>
      </c>
      <c r="N272" s="13">
        <f>+'ANUAL '!N272-'ENERO-MARZO'!N272</f>
        <v>35130.92</v>
      </c>
      <c r="O272" s="13">
        <f>+'ANUAL '!O272-'ENERO-MARZO'!O272</f>
        <v>0</v>
      </c>
    </row>
    <row r="273" spans="1:15" ht="12.75">
      <c r="A273" s="11"/>
      <c r="B273" s="35" t="s">
        <v>284</v>
      </c>
      <c r="C273" s="31"/>
      <c r="D273" s="31"/>
      <c r="E273" s="32"/>
      <c r="F273" s="12" t="s">
        <v>285</v>
      </c>
      <c r="G273" s="13">
        <f>+'ANUAL '!G273-'ENERO-MARZO'!G273</f>
        <v>120000</v>
      </c>
      <c r="H273" s="13">
        <f>+'ANUAL '!H273-'ENERO-MARZO'!H273</f>
        <v>0</v>
      </c>
      <c r="I273" s="13">
        <f>+'ANUAL '!I273-'ENERO-MARZO'!I273</f>
        <v>0</v>
      </c>
      <c r="J273" s="13">
        <f>+'ANUAL '!J273-'ENERO-MARZO'!J273</f>
        <v>120000</v>
      </c>
      <c r="K273" s="13">
        <f>+'ANUAL '!K273-'ENERO-MARZO'!K273</f>
        <v>120000</v>
      </c>
      <c r="L273" s="13">
        <f>+'ANUAL '!L273-'ENERO-MARZO'!L273</f>
        <v>120000</v>
      </c>
      <c r="M273" s="13">
        <f>+'ANUAL '!M273-'ENERO-MARZO'!M273</f>
        <v>120000</v>
      </c>
      <c r="N273" s="13">
        <f>+'ANUAL '!N273-'ENERO-MARZO'!N273</f>
        <v>240000</v>
      </c>
      <c r="O273" s="13">
        <f>+'ANUAL '!O273-'ENERO-MARZO'!O273</f>
        <v>0</v>
      </c>
    </row>
    <row r="274" spans="1:15" ht="30">
      <c r="A274" s="15"/>
      <c r="B274" s="36" t="s">
        <v>286</v>
      </c>
      <c r="C274" s="31"/>
      <c r="D274" s="31"/>
      <c r="E274" s="32"/>
      <c r="F274" s="16" t="s">
        <v>281</v>
      </c>
      <c r="G274" s="13">
        <f>+'ANUAL '!G274-'ENERO-MARZO'!G274</f>
        <v>1500</v>
      </c>
      <c r="H274" s="13">
        <f>+'ANUAL '!H274-'ENERO-MARZO'!H274</f>
        <v>41623.70000000001</v>
      </c>
      <c r="I274" s="13">
        <f>+'ANUAL '!I274-'ENERO-MARZO'!I274</f>
        <v>1003.0899999999999</v>
      </c>
      <c r="J274" s="13">
        <f>+'ANUAL '!J274-'ENERO-MARZO'!J274</f>
        <v>42120.61</v>
      </c>
      <c r="K274" s="13">
        <f>+'ANUAL '!K274-'ENERO-MARZO'!K274</f>
        <v>42120.61</v>
      </c>
      <c r="L274" s="13">
        <f>+'ANUAL '!L274-'ENERO-MARZO'!L274</f>
        <v>42120.61</v>
      </c>
      <c r="M274" s="13">
        <f>+'ANUAL '!M274-'ENERO-MARZO'!M274</f>
        <v>42120.61</v>
      </c>
      <c r="N274" s="13">
        <f>+'ANUAL '!N274-'ENERO-MARZO'!N274</f>
        <v>65823.93000000001</v>
      </c>
      <c r="O274" s="13">
        <f>+'ANUAL '!O274-'ENERO-MARZO'!O274</f>
        <v>0</v>
      </c>
    </row>
    <row r="275" spans="1:15" ht="12.75">
      <c r="A275" s="11"/>
      <c r="B275" s="35" t="s">
        <v>287</v>
      </c>
      <c r="C275" s="31"/>
      <c r="D275" s="31"/>
      <c r="E275" s="32"/>
      <c r="F275" s="12" t="s">
        <v>283</v>
      </c>
      <c r="G275" s="13">
        <f>+'ANUAL '!G275-'ENERO-MARZO'!G275</f>
        <v>1500</v>
      </c>
      <c r="H275" s="13">
        <f>+'ANUAL '!H275-'ENERO-MARZO'!H275</f>
        <v>112945.58000000002</v>
      </c>
      <c r="I275" s="13">
        <f>+'ANUAL '!I275-'ENERO-MARZO'!I275</f>
        <v>1079.9799999999996</v>
      </c>
      <c r="J275" s="13">
        <f>+'ANUAL '!J275-'ENERO-MARZO'!J275</f>
        <v>113365.6</v>
      </c>
      <c r="K275" s="13">
        <f>+'ANUAL '!K275-'ENERO-MARZO'!K275</f>
        <v>113365.6</v>
      </c>
      <c r="L275" s="13">
        <f>+'ANUAL '!L275-'ENERO-MARZO'!L275</f>
        <v>113365.6</v>
      </c>
      <c r="M275" s="13">
        <f>+'ANUAL '!M275-'ENERO-MARZO'!M275</f>
        <v>113365.6</v>
      </c>
      <c r="N275" s="13">
        <f>+'ANUAL '!N275-'ENERO-MARZO'!N275</f>
        <v>118130.94</v>
      </c>
      <c r="O275" s="13">
        <f>+'ANUAL '!O275-'ENERO-MARZO'!O275</f>
        <v>0</v>
      </c>
    </row>
    <row r="276" spans="1:15" ht="12.75">
      <c r="A276" s="15"/>
      <c r="B276" s="36" t="s">
        <v>288</v>
      </c>
      <c r="C276" s="31"/>
      <c r="D276" s="31"/>
      <c r="E276" s="32"/>
      <c r="F276" s="16" t="s">
        <v>289</v>
      </c>
      <c r="G276" s="13">
        <f>+'ANUAL '!G276-'ENERO-MARZO'!G276</f>
        <v>19800</v>
      </c>
      <c r="H276" s="13">
        <f>+'ANUAL '!H276-'ENERO-MARZO'!H276</f>
        <v>9284.999999999998</v>
      </c>
      <c r="I276" s="13">
        <f>+'ANUAL '!I276-'ENERO-MARZO'!I276</f>
        <v>1237.8499999999995</v>
      </c>
      <c r="J276" s="13">
        <f>+'ANUAL '!J276-'ENERO-MARZO'!J276</f>
        <v>27847.15</v>
      </c>
      <c r="K276" s="13">
        <f>+'ANUAL '!K276-'ENERO-MARZO'!K276</f>
        <v>27847.15</v>
      </c>
      <c r="L276" s="13">
        <f>+'ANUAL '!L276-'ENERO-MARZO'!L276</f>
        <v>27847.15</v>
      </c>
      <c r="M276" s="13">
        <f>+'ANUAL '!M276-'ENERO-MARZO'!M276</f>
        <v>27847.15</v>
      </c>
      <c r="N276" s="13">
        <f>+'ANUAL '!N276-'ENERO-MARZO'!N276</f>
        <v>32644.910000000003</v>
      </c>
      <c r="O276" s="13">
        <f>+'ANUAL '!O276-'ENERO-MARZO'!O276</f>
        <v>0</v>
      </c>
    </row>
    <row r="277" spans="1:15" ht="12.75">
      <c r="A277" s="11"/>
      <c r="B277" s="35" t="s">
        <v>290</v>
      </c>
      <c r="C277" s="31"/>
      <c r="D277" s="31"/>
      <c r="E277" s="32"/>
      <c r="F277" s="12" t="s">
        <v>291</v>
      </c>
      <c r="G277" s="13">
        <f>+'ANUAL '!G277-'ENERO-MARZO'!G277</f>
        <v>1500</v>
      </c>
      <c r="H277" s="13">
        <f>+'ANUAL '!H277-'ENERO-MARZO'!H277</f>
        <v>6.9199999999999875</v>
      </c>
      <c r="I277" s="13">
        <f>+'ANUAL '!I277-'ENERO-MARZO'!I277</f>
        <v>1000</v>
      </c>
      <c r="J277" s="13">
        <f>+'ANUAL '!J277-'ENERO-MARZO'!J277</f>
        <v>506.9200000000003</v>
      </c>
      <c r="K277" s="13">
        <f>+'ANUAL '!K277-'ENERO-MARZO'!K277</f>
        <v>506.9200000000003</v>
      </c>
      <c r="L277" s="13">
        <f>+'ANUAL '!L277-'ENERO-MARZO'!L277</f>
        <v>506.9200000000003</v>
      </c>
      <c r="M277" s="13">
        <f>+'ANUAL '!M277-'ENERO-MARZO'!M277</f>
        <v>506.9200000000003</v>
      </c>
      <c r="N277" s="13">
        <f>+'ANUAL '!N277-'ENERO-MARZO'!N277</f>
        <v>506.9200000000003</v>
      </c>
      <c r="O277" s="13">
        <f>+'ANUAL '!O277-'ENERO-MARZO'!O277</f>
        <v>0</v>
      </c>
    </row>
    <row r="278" spans="1:15" ht="12.75">
      <c r="A278" s="15"/>
      <c r="B278" s="36" t="s">
        <v>292</v>
      </c>
      <c r="C278" s="31"/>
      <c r="D278" s="31"/>
      <c r="E278" s="32"/>
      <c r="F278" s="16" t="s">
        <v>293</v>
      </c>
      <c r="G278" s="13">
        <f>+'ANUAL '!G278-'ENERO-MARZO'!G278</f>
        <v>25000</v>
      </c>
      <c r="H278" s="13">
        <f>+'ANUAL '!H278-'ENERO-MARZO'!H278</f>
        <v>0</v>
      </c>
      <c r="I278" s="13">
        <f>+'ANUAL '!I278-'ENERO-MARZO'!I278</f>
        <v>25000</v>
      </c>
      <c r="J278" s="13">
        <f>+'ANUAL '!J278-'ENERO-MARZO'!J278</f>
        <v>0</v>
      </c>
      <c r="K278" s="13">
        <f>+'ANUAL '!K278-'ENERO-MARZO'!K278</f>
        <v>0</v>
      </c>
      <c r="L278" s="13">
        <f>+'ANUAL '!L278-'ENERO-MARZO'!L278</f>
        <v>0</v>
      </c>
      <c r="M278" s="13">
        <f>+'ANUAL '!M278-'ENERO-MARZO'!M278</f>
        <v>0</v>
      </c>
      <c r="N278" s="13">
        <f>+'ANUAL '!N278-'ENERO-MARZO'!N278</f>
        <v>0</v>
      </c>
      <c r="O278" s="13">
        <f>+'ANUAL '!O278-'ENERO-MARZO'!O278</f>
        <v>0</v>
      </c>
    </row>
    <row r="279" spans="1:15" ht="12.75">
      <c r="A279" s="11"/>
      <c r="B279" s="35" t="s">
        <v>294</v>
      </c>
      <c r="C279" s="31"/>
      <c r="D279" s="31"/>
      <c r="E279" s="32"/>
      <c r="F279" s="12" t="s">
        <v>295</v>
      </c>
      <c r="G279" s="13">
        <f>+'ANUAL '!G279-'ENERO-MARZO'!G279</f>
        <v>10500</v>
      </c>
      <c r="H279" s="13">
        <f>+'ANUAL '!H279-'ENERO-MARZO'!H279</f>
        <v>0</v>
      </c>
      <c r="I279" s="13">
        <f>+'ANUAL '!I279-'ENERO-MARZO'!I279</f>
        <v>10500</v>
      </c>
      <c r="J279" s="13">
        <f>+'ANUAL '!J279-'ENERO-MARZO'!J279</f>
        <v>0</v>
      </c>
      <c r="K279" s="13">
        <f>+'ANUAL '!K279-'ENERO-MARZO'!K279</f>
        <v>0</v>
      </c>
      <c r="L279" s="13">
        <f>+'ANUAL '!L279-'ENERO-MARZO'!L279</f>
        <v>0</v>
      </c>
      <c r="M279" s="13">
        <f>+'ANUAL '!M279-'ENERO-MARZO'!M279</f>
        <v>0</v>
      </c>
      <c r="N279" s="13">
        <f>+'ANUAL '!N279-'ENERO-MARZO'!N279</f>
        <v>3500</v>
      </c>
      <c r="O279" s="13">
        <f>+'ANUAL '!O279-'ENERO-MARZO'!O279</f>
        <v>0</v>
      </c>
    </row>
    <row r="280" spans="1:15" ht="12.75">
      <c r="A280" s="15"/>
      <c r="B280" s="36" t="s">
        <v>296</v>
      </c>
      <c r="C280" s="31"/>
      <c r="D280" s="31"/>
      <c r="E280" s="32"/>
      <c r="F280" s="16" t="s">
        <v>297</v>
      </c>
      <c r="G280" s="13">
        <f>+'ANUAL '!G280-'ENERO-MARZO'!G280</f>
        <v>2500</v>
      </c>
      <c r="H280" s="13">
        <f>+'ANUAL '!H280-'ENERO-MARZO'!H280</f>
        <v>0</v>
      </c>
      <c r="I280" s="13">
        <f>+'ANUAL '!I280-'ENERO-MARZO'!I280</f>
        <v>2500</v>
      </c>
      <c r="J280" s="13">
        <f>+'ANUAL '!J280-'ENERO-MARZO'!J280</f>
        <v>0</v>
      </c>
      <c r="K280" s="13">
        <f>+'ANUAL '!K280-'ENERO-MARZO'!K280</f>
        <v>0</v>
      </c>
      <c r="L280" s="13">
        <f>+'ANUAL '!L280-'ENERO-MARZO'!L280</f>
        <v>0</v>
      </c>
      <c r="M280" s="13">
        <f>+'ANUAL '!M280-'ENERO-MARZO'!M280</f>
        <v>0</v>
      </c>
      <c r="N280" s="13">
        <f>+'ANUAL '!N280-'ENERO-MARZO'!N280</f>
        <v>0</v>
      </c>
      <c r="O280" s="13">
        <f>+'ANUAL '!O280-'ENERO-MARZO'!O280</f>
        <v>0</v>
      </c>
    </row>
    <row r="281" spans="1:15" ht="15">
      <c r="A281" s="11"/>
      <c r="B281" s="35" t="s">
        <v>298</v>
      </c>
      <c r="C281" s="31"/>
      <c r="D281" s="31"/>
      <c r="E281" s="32"/>
      <c r="F281" s="12" t="s">
        <v>299</v>
      </c>
      <c r="G281" s="13">
        <f>+'ANUAL '!G281-'ENERO-MARZO'!G281</f>
        <v>1500</v>
      </c>
      <c r="H281" s="13">
        <f>+'ANUAL '!H281-'ENERO-MARZO'!H281</f>
        <v>2132</v>
      </c>
      <c r="I281" s="13">
        <f>+'ANUAL '!I281-'ENERO-MARZO'!I281</f>
        <v>500</v>
      </c>
      <c r="J281" s="13">
        <f>+'ANUAL '!J281-'ENERO-MARZO'!J281</f>
        <v>3132</v>
      </c>
      <c r="K281" s="13">
        <f>+'ANUAL '!K281-'ENERO-MARZO'!K281</f>
        <v>3132</v>
      </c>
      <c r="L281" s="13">
        <f>+'ANUAL '!L281-'ENERO-MARZO'!L281</f>
        <v>3132</v>
      </c>
      <c r="M281" s="13">
        <f>+'ANUAL '!M281-'ENERO-MARZO'!M281</f>
        <v>3132</v>
      </c>
      <c r="N281" s="13">
        <f>+'ANUAL '!N281-'ENERO-MARZO'!N281</f>
        <v>3132</v>
      </c>
      <c r="O281" s="13">
        <f>+'ANUAL '!O281-'ENERO-MARZO'!O281</f>
        <v>0</v>
      </c>
    </row>
    <row r="282" spans="1:15" ht="22.5">
      <c r="A282" s="15"/>
      <c r="B282" s="36" t="s">
        <v>300</v>
      </c>
      <c r="C282" s="31"/>
      <c r="D282" s="31"/>
      <c r="E282" s="32"/>
      <c r="F282" s="16" t="s">
        <v>301</v>
      </c>
      <c r="G282" s="13">
        <f>+'ANUAL '!G282-'ENERO-MARZO'!G282</f>
        <v>1500</v>
      </c>
      <c r="H282" s="13">
        <f>+'ANUAL '!H282-'ENERO-MARZO'!H282</f>
        <v>500</v>
      </c>
      <c r="I282" s="13">
        <f>+'ANUAL '!I282-'ENERO-MARZO'!I282</f>
        <v>2000</v>
      </c>
      <c r="J282" s="13">
        <f>+'ANUAL '!J282-'ENERO-MARZO'!J282</f>
        <v>0</v>
      </c>
      <c r="K282" s="13">
        <f>+'ANUAL '!K282-'ENERO-MARZO'!K282</f>
        <v>0</v>
      </c>
      <c r="L282" s="13">
        <f>+'ANUAL '!L282-'ENERO-MARZO'!L282</f>
        <v>0</v>
      </c>
      <c r="M282" s="13">
        <f>+'ANUAL '!M282-'ENERO-MARZO'!M282</f>
        <v>0</v>
      </c>
      <c r="N282" s="13">
        <f>+'ANUAL '!N282-'ENERO-MARZO'!N282</f>
        <v>0</v>
      </c>
      <c r="O282" s="13">
        <f>+'ANUAL '!O282-'ENERO-MARZO'!O282</f>
        <v>0</v>
      </c>
    </row>
    <row r="283" spans="1:15" ht="15">
      <c r="A283" s="11"/>
      <c r="B283" s="35" t="s">
        <v>302</v>
      </c>
      <c r="C283" s="31"/>
      <c r="D283" s="31"/>
      <c r="E283" s="32"/>
      <c r="F283" s="12" t="s">
        <v>303</v>
      </c>
      <c r="G283" s="13">
        <f>+'ANUAL '!G283-'ENERO-MARZO'!G283</f>
        <v>2500</v>
      </c>
      <c r="H283" s="13">
        <f>+'ANUAL '!H283-'ENERO-MARZO'!H283</f>
        <v>1203.71</v>
      </c>
      <c r="I283" s="13">
        <f>+'ANUAL '!I283-'ENERO-MARZO'!I283</f>
        <v>1500</v>
      </c>
      <c r="J283" s="13">
        <f>+'ANUAL '!J283-'ENERO-MARZO'!J283</f>
        <v>2203.709999999999</v>
      </c>
      <c r="K283" s="13">
        <f>+'ANUAL '!K283-'ENERO-MARZO'!K283</f>
        <v>2203.709999999999</v>
      </c>
      <c r="L283" s="13">
        <f>+'ANUAL '!L283-'ENERO-MARZO'!L283</f>
        <v>2203.709999999999</v>
      </c>
      <c r="M283" s="13">
        <f>+'ANUAL '!M283-'ENERO-MARZO'!M283</f>
        <v>2203.709999999999</v>
      </c>
      <c r="N283" s="13">
        <f>+'ANUAL '!N283-'ENERO-MARZO'!N283</f>
        <v>2203.709999999999</v>
      </c>
      <c r="O283" s="13">
        <f>+'ANUAL '!O283-'ENERO-MARZO'!O283</f>
        <v>0</v>
      </c>
    </row>
    <row r="284" spans="1:15" ht="15">
      <c r="A284" s="15"/>
      <c r="B284" s="36" t="s">
        <v>304</v>
      </c>
      <c r="C284" s="31"/>
      <c r="D284" s="31"/>
      <c r="E284" s="32"/>
      <c r="F284" s="16" t="s">
        <v>305</v>
      </c>
      <c r="G284" s="13">
        <f>+'ANUAL '!G284-'ENERO-MARZO'!G284</f>
        <v>3000</v>
      </c>
      <c r="H284" s="13">
        <f>+'ANUAL '!H284-'ENERO-MARZO'!H284</f>
        <v>0</v>
      </c>
      <c r="I284" s="13">
        <f>+'ANUAL '!I284-'ENERO-MARZO'!I284</f>
        <v>2042.4</v>
      </c>
      <c r="J284" s="13">
        <f>+'ANUAL '!J284-'ENERO-MARZO'!J284</f>
        <v>957.5999999999999</v>
      </c>
      <c r="K284" s="13">
        <f>+'ANUAL '!K284-'ENERO-MARZO'!K284</f>
        <v>957.5999999999999</v>
      </c>
      <c r="L284" s="13">
        <f>+'ANUAL '!L284-'ENERO-MARZO'!L284</f>
        <v>957.5999999999999</v>
      </c>
      <c r="M284" s="13">
        <f>+'ANUAL '!M284-'ENERO-MARZO'!M284</f>
        <v>957.5999999999999</v>
      </c>
      <c r="N284" s="13">
        <f>+'ANUAL '!N284-'ENERO-MARZO'!N284</f>
        <v>2103.68</v>
      </c>
      <c r="O284" s="13">
        <f>+'ANUAL '!O284-'ENERO-MARZO'!O284</f>
        <v>0</v>
      </c>
    </row>
    <row r="285" spans="1:15" ht="15">
      <c r="A285" s="11"/>
      <c r="B285" s="35" t="s">
        <v>306</v>
      </c>
      <c r="C285" s="31"/>
      <c r="D285" s="31"/>
      <c r="E285" s="32"/>
      <c r="F285" s="12" t="s">
        <v>307</v>
      </c>
      <c r="G285" s="13">
        <f>+'ANUAL '!G285-'ENERO-MARZO'!G285</f>
        <v>0</v>
      </c>
      <c r="H285" s="13">
        <f>+'ANUAL '!H285-'ENERO-MARZO'!H285</f>
        <v>0</v>
      </c>
      <c r="I285" s="13">
        <f>+'ANUAL '!I285-'ENERO-MARZO'!I285</f>
        <v>0</v>
      </c>
      <c r="J285" s="13">
        <f>+'ANUAL '!J285-'ENERO-MARZO'!J285</f>
        <v>0</v>
      </c>
      <c r="K285" s="13">
        <f>+'ANUAL '!K285-'ENERO-MARZO'!K285</f>
        <v>0</v>
      </c>
      <c r="L285" s="13">
        <f>+'ANUAL '!L285-'ENERO-MARZO'!L285</f>
        <v>0</v>
      </c>
      <c r="M285" s="13">
        <f>+'ANUAL '!M285-'ENERO-MARZO'!M285</f>
        <v>0</v>
      </c>
      <c r="N285" s="13">
        <f>+'ANUAL '!N285-'ENERO-MARZO'!N285</f>
        <v>0</v>
      </c>
      <c r="O285" s="13">
        <f>+'ANUAL '!O285-'ENERO-MARZO'!O285</f>
        <v>0</v>
      </c>
    </row>
    <row r="286" spans="1:15" ht="12.75">
      <c r="A286" s="15"/>
      <c r="B286" s="36" t="s">
        <v>308</v>
      </c>
      <c r="C286" s="31"/>
      <c r="D286" s="31"/>
      <c r="E286" s="32"/>
      <c r="F286" s="16" t="s">
        <v>309</v>
      </c>
      <c r="G286" s="13">
        <f>+'ANUAL '!G286-'ENERO-MARZO'!G286</f>
        <v>0</v>
      </c>
      <c r="H286" s="13">
        <f>+'ANUAL '!H286-'ENERO-MARZO'!H286</f>
        <v>1401.24</v>
      </c>
      <c r="I286" s="13">
        <f>+'ANUAL '!I286-'ENERO-MARZO'!I286</f>
        <v>0</v>
      </c>
      <c r="J286" s="13">
        <f>+'ANUAL '!J286-'ENERO-MARZO'!J286</f>
        <v>1401.24</v>
      </c>
      <c r="K286" s="13">
        <f>+'ANUAL '!K286-'ENERO-MARZO'!K286</f>
        <v>1401.24</v>
      </c>
      <c r="L286" s="13">
        <f>+'ANUAL '!L286-'ENERO-MARZO'!L286</f>
        <v>1401.24</v>
      </c>
      <c r="M286" s="13">
        <f>+'ANUAL '!M286-'ENERO-MARZO'!M286</f>
        <v>1401.24</v>
      </c>
      <c r="N286" s="13">
        <f>+'ANUAL '!N286-'ENERO-MARZO'!N286</f>
        <v>1401.24</v>
      </c>
      <c r="O286" s="13">
        <f>+'ANUAL '!O286-'ENERO-MARZO'!O286</f>
        <v>0</v>
      </c>
    </row>
    <row r="287" spans="1:15" ht="22.5">
      <c r="A287" s="11"/>
      <c r="B287" s="35" t="s">
        <v>310</v>
      </c>
      <c r="C287" s="31"/>
      <c r="D287" s="31"/>
      <c r="E287" s="32"/>
      <c r="F287" s="12" t="s">
        <v>311</v>
      </c>
      <c r="G287" s="13">
        <f>+'ANUAL '!G287-'ENERO-MARZO'!G287</f>
        <v>0</v>
      </c>
      <c r="H287" s="13">
        <f>+'ANUAL '!H287-'ENERO-MARZO'!H287</f>
        <v>32176</v>
      </c>
      <c r="I287" s="13">
        <f>+'ANUAL '!I287-'ENERO-MARZO'!I287</f>
        <v>0</v>
      </c>
      <c r="J287" s="13">
        <f>+'ANUAL '!J287-'ENERO-MARZO'!J287</f>
        <v>32176</v>
      </c>
      <c r="K287" s="13">
        <f>+'ANUAL '!K287-'ENERO-MARZO'!K287</f>
        <v>32176</v>
      </c>
      <c r="L287" s="13">
        <f>+'ANUAL '!L287-'ENERO-MARZO'!L287</f>
        <v>32176</v>
      </c>
      <c r="M287" s="13">
        <f>+'ANUAL '!M287-'ENERO-MARZO'!M287</f>
        <v>32176</v>
      </c>
      <c r="N287" s="13">
        <f>+'ANUAL '!N287-'ENERO-MARZO'!N287</f>
        <v>32176</v>
      </c>
      <c r="O287" s="13">
        <f>+'ANUAL '!O287-'ENERO-MARZO'!O287</f>
        <v>0</v>
      </c>
    </row>
    <row r="288" spans="1:15" ht="12.75">
      <c r="A288" s="15"/>
      <c r="B288" s="36" t="s">
        <v>312</v>
      </c>
      <c r="C288" s="31"/>
      <c r="D288" s="31"/>
      <c r="E288" s="32"/>
      <c r="F288" s="16" t="s">
        <v>313</v>
      </c>
      <c r="G288" s="13">
        <f>+'ANUAL '!G288-'ENERO-MARZO'!G288</f>
        <v>0</v>
      </c>
      <c r="H288" s="13">
        <f>+'ANUAL '!H288-'ENERO-MARZO'!H288</f>
        <v>300.78000000000003</v>
      </c>
      <c r="I288" s="13">
        <f>+'ANUAL '!I288-'ENERO-MARZO'!I288</f>
        <v>0</v>
      </c>
      <c r="J288" s="13">
        <f>+'ANUAL '!J288-'ENERO-MARZO'!J288</f>
        <v>300.78000000000003</v>
      </c>
      <c r="K288" s="13">
        <f>+'ANUAL '!K288-'ENERO-MARZO'!K288</f>
        <v>300.78000000000003</v>
      </c>
      <c r="L288" s="13">
        <f>+'ANUAL '!L288-'ENERO-MARZO'!L288</f>
        <v>300.78000000000003</v>
      </c>
      <c r="M288" s="13">
        <f>+'ANUAL '!M288-'ENERO-MARZO'!M288</f>
        <v>300.78000000000003</v>
      </c>
      <c r="N288" s="13">
        <f>+'ANUAL '!N288-'ENERO-MARZO'!N288</f>
        <v>300.78000000000003</v>
      </c>
      <c r="O288" s="13">
        <f>+'ANUAL '!O288-'ENERO-MARZO'!O288</f>
        <v>0</v>
      </c>
    </row>
    <row r="289" spans="1:15" ht="12.75">
      <c r="A289" s="11"/>
      <c r="B289" s="35" t="s">
        <v>314</v>
      </c>
      <c r="C289" s="31"/>
      <c r="D289" s="31"/>
      <c r="E289" s="32"/>
      <c r="F289" s="12" t="s">
        <v>315</v>
      </c>
      <c r="G289" s="13">
        <f>+'ANUAL '!G289-'ENERO-MARZO'!G289</f>
        <v>0</v>
      </c>
      <c r="H289" s="13">
        <f>+'ANUAL '!H289-'ENERO-MARZO'!H289</f>
        <v>490</v>
      </c>
      <c r="I289" s="13">
        <f>+'ANUAL '!I289-'ENERO-MARZO'!I289</f>
        <v>0</v>
      </c>
      <c r="J289" s="13">
        <f>+'ANUAL '!J289-'ENERO-MARZO'!J289</f>
        <v>490</v>
      </c>
      <c r="K289" s="13">
        <f>+'ANUAL '!K289-'ENERO-MARZO'!K289</f>
        <v>490</v>
      </c>
      <c r="L289" s="13">
        <f>+'ANUAL '!L289-'ENERO-MARZO'!L289</f>
        <v>490</v>
      </c>
      <c r="M289" s="13">
        <f>+'ANUAL '!M289-'ENERO-MARZO'!M289</f>
        <v>490</v>
      </c>
      <c r="N289" s="13">
        <f>+'ANUAL '!N289-'ENERO-MARZO'!N289</f>
        <v>490</v>
      </c>
      <c r="O289" s="13">
        <f>+'ANUAL '!O289-'ENERO-MARZO'!O289</f>
        <v>0</v>
      </c>
    </row>
    <row r="290" spans="1:15" ht="12.75">
      <c r="A290" s="15"/>
      <c r="B290" s="36" t="s">
        <v>316</v>
      </c>
      <c r="C290" s="31"/>
      <c r="D290" s="31"/>
      <c r="E290" s="32"/>
      <c r="F290" s="16" t="s">
        <v>317</v>
      </c>
      <c r="G290" s="17">
        <f>-'ANUAL '!G290</f>
        <v>0</v>
      </c>
      <c r="H290" s="17">
        <f>-'ANUAL '!H290</f>
        <v>-65.73</v>
      </c>
      <c r="I290" s="17">
        <f>-'ANUAL '!I290</f>
        <v>0</v>
      </c>
      <c r="J290" s="17">
        <f>-'ANUAL '!J290</f>
        <v>-65.73</v>
      </c>
      <c r="K290" s="17">
        <f>-'ANUAL '!K290</f>
        <v>-65.73</v>
      </c>
      <c r="L290" s="17">
        <f>-'ANUAL '!L290</f>
        <v>-65.73</v>
      </c>
      <c r="M290" s="17">
        <f>-'ANUAL '!M290</f>
        <v>-65.73</v>
      </c>
      <c r="N290" s="17">
        <f>-'ANUAL '!N290</f>
        <v>-65.73</v>
      </c>
      <c r="O290" s="17">
        <f>-'ANUAL '!O290</f>
        <v>0</v>
      </c>
    </row>
    <row r="291" spans="1:15" ht="12.75">
      <c r="A291" s="11"/>
      <c r="B291" s="35" t="s">
        <v>318</v>
      </c>
      <c r="C291" s="31"/>
      <c r="D291" s="31"/>
      <c r="E291" s="32"/>
      <c r="F291" s="12" t="s">
        <v>291</v>
      </c>
      <c r="G291" s="13">
        <f>+'ANUAL '!G291-'ENERO-MARZO'!G290</f>
        <v>6000</v>
      </c>
      <c r="H291" s="13">
        <f>+'ANUAL '!H291-'ENERO-MARZO'!H290</f>
        <v>0</v>
      </c>
      <c r="I291" s="13">
        <f>+'ANUAL '!I291-'ENERO-MARZO'!I290</f>
        <v>5500</v>
      </c>
      <c r="J291" s="13">
        <f>+'ANUAL '!J291-'ENERO-MARZO'!J290</f>
        <v>500</v>
      </c>
      <c r="K291" s="13">
        <f>+'ANUAL '!K291-'ENERO-MARZO'!K290</f>
        <v>4619.12</v>
      </c>
      <c r="L291" s="13">
        <f>+'ANUAL '!L291-'ENERO-MARZO'!L290</f>
        <v>5489.12</v>
      </c>
      <c r="M291" s="13">
        <f>+'ANUAL '!M291-'ENERO-MARZO'!M290</f>
        <v>5489.12</v>
      </c>
      <c r="N291" s="13">
        <f>+'ANUAL '!N291-'ENERO-MARZO'!N290</f>
        <v>6183.42</v>
      </c>
      <c r="O291" s="13">
        <f>+'ANUAL '!O291-'ENERO-MARZO'!O290</f>
        <v>0</v>
      </c>
    </row>
    <row r="292" spans="1:15" ht="15">
      <c r="A292" s="15"/>
      <c r="B292" s="36" t="s">
        <v>319</v>
      </c>
      <c r="C292" s="31"/>
      <c r="D292" s="31"/>
      <c r="E292" s="32"/>
      <c r="F292" s="16" t="s">
        <v>303</v>
      </c>
      <c r="G292" s="17">
        <f>+'ANUAL '!G292-'ENERO-MARZO'!G291</f>
        <v>14400</v>
      </c>
      <c r="H292" s="17">
        <f>+'ANUAL '!H292-'ENERO-MARZO'!H291</f>
        <v>8000</v>
      </c>
      <c r="I292" s="17">
        <f>+'ANUAL '!I292-'ENERO-MARZO'!I291</f>
        <v>1200</v>
      </c>
      <c r="J292" s="17">
        <f>+'ANUAL '!J292-'ENERO-MARZO'!J291</f>
        <v>21200</v>
      </c>
      <c r="K292" s="17">
        <f>+'ANUAL '!K292-'ENERO-MARZO'!K291</f>
        <v>21828.879999999997</v>
      </c>
      <c r="L292" s="17">
        <f>+'ANUAL '!L292-'ENERO-MARZO'!L291</f>
        <v>22875.2</v>
      </c>
      <c r="M292" s="17">
        <f>+'ANUAL '!M292-'ENERO-MARZO'!M291</f>
        <v>22875.2</v>
      </c>
      <c r="N292" s="17">
        <f>+'ANUAL '!N292-'ENERO-MARZO'!N291</f>
        <v>30077.95</v>
      </c>
      <c r="O292" s="17">
        <f>+'ANUAL '!O292-'ENERO-MARZO'!O291</f>
        <v>0</v>
      </c>
    </row>
    <row r="293" spans="1:15" ht="12.75">
      <c r="A293" s="11"/>
      <c r="B293" s="35" t="s">
        <v>320</v>
      </c>
      <c r="C293" s="31"/>
      <c r="D293" s="31"/>
      <c r="E293" s="32"/>
      <c r="F293" s="12" t="s">
        <v>285</v>
      </c>
      <c r="G293" s="13">
        <f>+'ANUAL '!G293-'ENERO-MARZO'!G292</f>
        <v>127500</v>
      </c>
      <c r="H293" s="13">
        <f>+'ANUAL '!H293-'ENERO-MARZO'!H292</f>
        <v>0</v>
      </c>
      <c r="I293" s="13">
        <f>+'ANUAL '!I293-'ENERO-MARZO'!I292</f>
        <v>0</v>
      </c>
      <c r="J293" s="13">
        <f>+'ANUAL '!J293-'ENERO-MARZO'!J292</f>
        <v>127500</v>
      </c>
      <c r="K293" s="13">
        <f>+'ANUAL '!K293-'ENERO-MARZO'!K292</f>
        <v>127426.8</v>
      </c>
      <c r="L293" s="13">
        <f>+'ANUAL '!L293-'ENERO-MARZO'!L292</f>
        <v>127426.8</v>
      </c>
      <c r="M293" s="13">
        <f>+'ANUAL '!M293-'ENERO-MARZO'!M292</f>
        <v>127426.8</v>
      </c>
      <c r="N293" s="13">
        <f>+'ANUAL '!N293-'ENERO-MARZO'!N292</f>
        <v>254853.6</v>
      </c>
      <c r="O293" s="13">
        <f>+'ANUAL '!O293-'ENERO-MARZO'!O292</f>
        <v>0</v>
      </c>
    </row>
    <row r="294" spans="1:15" ht="12.75">
      <c r="A294" s="38" t="s">
        <v>43</v>
      </c>
      <c r="B294" s="31"/>
      <c r="C294" s="31"/>
      <c r="D294" s="31"/>
      <c r="E294" s="31"/>
      <c r="F294" s="32"/>
      <c r="G294" s="10">
        <f>SUM(G295:G343)</f>
        <v>657340</v>
      </c>
      <c r="H294" s="10">
        <f aca="true" t="shared" si="31" ref="H294:O294">SUM(H295:H343)</f>
        <v>321966.69000000006</v>
      </c>
      <c r="I294" s="10">
        <f t="shared" si="31"/>
        <v>253955.91999999998</v>
      </c>
      <c r="J294" s="10">
        <f t="shared" si="31"/>
        <v>725350.7700000003</v>
      </c>
      <c r="K294" s="10">
        <f t="shared" si="31"/>
        <v>673180.1000000003</v>
      </c>
      <c r="L294" s="10">
        <f t="shared" si="31"/>
        <v>632505.4100000003</v>
      </c>
      <c r="M294" s="10">
        <f t="shared" si="31"/>
        <v>632505.4100000003</v>
      </c>
      <c r="N294" s="10">
        <f t="shared" si="31"/>
        <v>625400.6100000001</v>
      </c>
      <c r="O294" s="10">
        <f t="shared" si="31"/>
        <v>0</v>
      </c>
    </row>
    <row r="295" spans="1:15" ht="15">
      <c r="A295" s="15"/>
      <c r="B295" s="61" t="s">
        <v>321</v>
      </c>
      <c r="C295" s="31"/>
      <c r="D295" s="31"/>
      <c r="E295" s="32"/>
      <c r="F295" s="16" t="s">
        <v>165</v>
      </c>
      <c r="G295" s="17">
        <f>+'ANUAL '!G295</f>
        <v>75000</v>
      </c>
      <c r="H295" s="17">
        <f>+'ANUAL '!H295</f>
        <v>0</v>
      </c>
      <c r="I295" s="17">
        <f>+'ANUAL '!I295</f>
        <v>75000</v>
      </c>
      <c r="J295" s="17">
        <f>+'ANUAL '!J295</f>
        <v>0</v>
      </c>
      <c r="K295" s="17">
        <f>+'ANUAL '!K295</f>
        <v>0</v>
      </c>
      <c r="L295" s="17">
        <f>+'ANUAL '!L295</f>
        <v>0</v>
      </c>
      <c r="M295" s="17">
        <f>+'ANUAL '!M295</f>
        <v>0</v>
      </c>
      <c r="N295" s="17">
        <f>+'ANUAL '!N295</f>
        <v>0</v>
      </c>
      <c r="O295" s="17">
        <f>+'ANUAL '!O295</f>
        <v>0</v>
      </c>
    </row>
    <row r="296" spans="1:15" ht="12.75">
      <c r="A296" s="11"/>
      <c r="B296" s="35" t="s">
        <v>322</v>
      </c>
      <c r="C296" s="31"/>
      <c r="D296" s="31"/>
      <c r="E296" s="32"/>
      <c r="F296" s="12" t="s">
        <v>323</v>
      </c>
      <c r="G296" s="17">
        <f>+'ANUAL '!G296</f>
        <v>34000</v>
      </c>
      <c r="H296" s="17">
        <f>+'ANUAL '!H296</f>
        <v>763.38</v>
      </c>
      <c r="I296" s="17">
        <f>+'ANUAL '!I296</f>
        <v>14171.82</v>
      </c>
      <c r="J296" s="17">
        <f>+'ANUAL '!J296</f>
        <v>20591.56</v>
      </c>
      <c r="K296" s="17">
        <f>+'ANUAL '!K296</f>
        <v>20591.56</v>
      </c>
      <c r="L296" s="17">
        <f>+'ANUAL '!L296</f>
        <v>20591.56</v>
      </c>
      <c r="M296" s="17">
        <f>+'ANUAL '!M296</f>
        <v>20591.56</v>
      </c>
      <c r="N296" s="17">
        <f>+'ANUAL '!N296</f>
        <v>20591.56</v>
      </c>
      <c r="O296" s="17">
        <f>+'ANUAL '!O296</f>
        <v>0</v>
      </c>
    </row>
    <row r="297" spans="1:15" ht="12.75">
      <c r="A297" s="15"/>
      <c r="B297" s="36" t="s">
        <v>324</v>
      </c>
      <c r="C297" s="31"/>
      <c r="D297" s="31"/>
      <c r="E297" s="32"/>
      <c r="F297" s="16" t="s">
        <v>325</v>
      </c>
      <c r="G297" s="17">
        <f>+'ANUAL '!G297</f>
        <v>6000</v>
      </c>
      <c r="H297" s="17">
        <f>+'ANUAL '!H297</f>
        <v>5733.8</v>
      </c>
      <c r="I297" s="17">
        <f>+'ANUAL '!I297</f>
        <v>5000</v>
      </c>
      <c r="J297" s="17">
        <f>+'ANUAL '!J297</f>
        <v>6733.8</v>
      </c>
      <c r="K297" s="17">
        <f>+'ANUAL '!K297</f>
        <v>6733.8</v>
      </c>
      <c r="L297" s="17">
        <f>+'ANUAL '!L297</f>
        <v>6733.8</v>
      </c>
      <c r="M297" s="17">
        <f>+'ANUAL '!M297</f>
        <v>6733.8</v>
      </c>
      <c r="N297" s="17">
        <f>+'ANUAL '!N297</f>
        <v>6733.8</v>
      </c>
      <c r="O297" s="17">
        <f>+'ANUAL '!O297</f>
        <v>0</v>
      </c>
    </row>
    <row r="298" spans="1:15" ht="12.75">
      <c r="A298" s="11"/>
      <c r="B298" s="35" t="s">
        <v>326</v>
      </c>
      <c r="C298" s="31"/>
      <c r="D298" s="31"/>
      <c r="E298" s="32"/>
      <c r="F298" s="12" t="s">
        <v>327</v>
      </c>
      <c r="G298" s="17">
        <f>+'ANUAL '!G298</f>
        <v>2000</v>
      </c>
      <c r="H298" s="17">
        <f>+'ANUAL '!H298</f>
        <v>0</v>
      </c>
      <c r="I298" s="17">
        <f>+'ANUAL '!I298</f>
        <v>2000</v>
      </c>
      <c r="J298" s="17">
        <f>+'ANUAL '!J298</f>
        <v>0</v>
      </c>
      <c r="K298" s="17">
        <f>+'ANUAL '!K298</f>
        <v>0</v>
      </c>
      <c r="L298" s="17">
        <f>+'ANUAL '!L298</f>
        <v>0</v>
      </c>
      <c r="M298" s="17">
        <f>+'ANUAL '!M298</f>
        <v>0</v>
      </c>
      <c r="N298" s="17">
        <f>+'ANUAL '!N298</f>
        <v>0</v>
      </c>
      <c r="O298" s="17">
        <f>+'ANUAL '!O298</f>
        <v>0</v>
      </c>
    </row>
    <row r="299" spans="1:15" ht="15">
      <c r="A299" s="15"/>
      <c r="B299" s="36" t="s">
        <v>328</v>
      </c>
      <c r="C299" s="31"/>
      <c r="D299" s="31"/>
      <c r="E299" s="32"/>
      <c r="F299" s="16" t="s">
        <v>172</v>
      </c>
      <c r="G299" s="17">
        <f>+'ANUAL '!G299</f>
        <v>18000</v>
      </c>
      <c r="H299" s="17">
        <f>+'ANUAL '!H299</f>
        <v>11004.69</v>
      </c>
      <c r="I299" s="17">
        <f>+'ANUAL '!I299</f>
        <v>15000</v>
      </c>
      <c r="J299" s="17">
        <f>+'ANUAL '!J299</f>
        <v>14004.69</v>
      </c>
      <c r="K299" s="17">
        <f>+'ANUAL '!K299</f>
        <v>14004.69</v>
      </c>
      <c r="L299" s="17">
        <f>+'ANUAL '!L299</f>
        <v>14004.69</v>
      </c>
      <c r="M299" s="17">
        <f>+'ANUAL '!M299</f>
        <v>14004.69</v>
      </c>
      <c r="N299" s="17">
        <f>+'ANUAL '!N299</f>
        <v>14004.69</v>
      </c>
      <c r="O299" s="17">
        <f>+'ANUAL '!O299</f>
        <v>0</v>
      </c>
    </row>
    <row r="300" spans="1:15" ht="12.75">
      <c r="A300" s="11"/>
      <c r="B300" s="35" t="s">
        <v>329</v>
      </c>
      <c r="C300" s="31"/>
      <c r="D300" s="31"/>
      <c r="E300" s="32"/>
      <c r="F300" s="12" t="s">
        <v>55</v>
      </c>
      <c r="G300" s="17">
        <f>+'ANUAL '!G300</f>
        <v>7986</v>
      </c>
      <c r="H300" s="17">
        <f>+'ANUAL '!H300</f>
        <v>0</v>
      </c>
      <c r="I300" s="17">
        <f>+'ANUAL '!I300</f>
        <v>0</v>
      </c>
      <c r="J300" s="17">
        <f>+'ANUAL '!J300</f>
        <v>7986</v>
      </c>
      <c r="K300" s="17">
        <f>+'ANUAL '!K300</f>
        <v>15972</v>
      </c>
      <c r="L300" s="17">
        <f>+'ANUAL '!L300</f>
        <v>8289.81</v>
      </c>
      <c r="M300" s="17">
        <f>+'ANUAL '!M300</f>
        <v>8289.81</v>
      </c>
      <c r="N300" s="17">
        <f>+'ANUAL '!N300</f>
        <v>6743.35</v>
      </c>
      <c r="O300" s="17">
        <f>+'ANUAL '!O300</f>
        <v>0</v>
      </c>
    </row>
    <row r="301" spans="1:15" ht="15">
      <c r="A301" s="15"/>
      <c r="B301" s="36" t="s">
        <v>330</v>
      </c>
      <c r="C301" s="31"/>
      <c r="D301" s="31"/>
      <c r="E301" s="32"/>
      <c r="F301" s="16" t="s">
        <v>53</v>
      </c>
      <c r="G301" s="17">
        <f>+'ANUAL '!G301</f>
        <v>2634</v>
      </c>
      <c r="H301" s="17">
        <f>+'ANUAL '!H301</f>
        <v>0</v>
      </c>
      <c r="I301" s="17">
        <f>+'ANUAL '!I301</f>
        <v>0</v>
      </c>
      <c r="J301" s="17">
        <f>+'ANUAL '!J301</f>
        <v>2634</v>
      </c>
      <c r="K301" s="17">
        <f>+'ANUAL '!K301</f>
        <v>5268</v>
      </c>
      <c r="L301" s="17">
        <f>+'ANUAL '!L301</f>
        <v>2735.65</v>
      </c>
      <c r="M301" s="17">
        <f>+'ANUAL '!M301</f>
        <v>2735.65</v>
      </c>
      <c r="N301" s="17">
        <f>+'ANUAL '!N301</f>
        <v>2225.32</v>
      </c>
      <c r="O301" s="17">
        <f>+'ANUAL '!O301</f>
        <v>0</v>
      </c>
    </row>
    <row r="302" spans="1:15" ht="15">
      <c r="A302" s="11"/>
      <c r="B302" s="62" t="s">
        <v>321</v>
      </c>
      <c r="C302" s="31"/>
      <c r="D302" s="31"/>
      <c r="E302" s="32"/>
      <c r="F302" s="12" t="s">
        <v>165</v>
      </c>
      <c r="G302" s="17">
        <f>+'ANUAL '!G302</f>
        <v>0</v>
      </c>
      <c r="H302" s="17">
        <f>+'ANUAL '!H302</f>
        <v>75000</v>
      </c>
      <c r="I302" s="17">
        <f>+'ANUAL '!I302</f>
        <v>0</v>
      </c>
      <c r="J302" s="17">
        <f>+'ANUAL '!J302</f>
        <v>75000</v>
      </c>
      <c r="K302" s="17">
        <f>+'ANUAL '!K302</f>
        <v>75000</v>
      </c>
      <c r="L302" s="17">
        <f>+'ANUAL '!L302</f>
        <v>75000</v>
      </c>
      <c r="M302" s="17">
        <f>+'ANUAL '!M302</f>
        <v>75000</v>
      </c>
      <c r="N302" s="17">
        <f>+'ANUAL '!N302</f>
        <v>75000</v>
      </c>
      <c r="O302" s="17">
        <f>+'ANUAL '!O302</f>
        <v>0</v>
      </c>
    </row>
    <row r="303" spans="1:15" ht="15">
      <c r="A303" s="15"/>
      <c r="B303" s="61" t="s">
        <v>328</v>
      </c>
      <c r="C303" s="31"/>
      <c r="D303" s="31"/>
      <c r="E303" s="32"/>
      <c r="F303" s="16" t="s">
        <v>172</v>
      </c>
      <c r="G303" s="17">
        <f>+'ANUAL '!G303</f>
        <v>0</v>
      </c>
      <c r="H303" s="17">
        <f>+'ANUAL '!H303</f>
        <v>101352</v>
      </c>
      <c r="I303" s="17">
        <f>+'ANUAL '!I303</f>
        <v>0</v>
      </c>
      <c r="J303" s="17">
        <f>+'ANUAL '!J303</f>
        <v>101352</v>
      </c>
      <c r="K303" s="17">
        <f>+'ANUAL '!K303</f>
        <v>101351.96</v>
      </c>
      <c r="L303" s="17">
        <f>+'ANUAL '!L303</f>
        <v>101351.96</v>
      </c>
      <c r="M303" s="17">
        <f>+'ANUAL '!M303</f>
        <v>101351.96</v>
      </c>
      <c r="N303" s="17">
        <f>+'ANUAL '!N303</f>
        <v>101351.96</v>
      </c>
      <c r="O303" s="17">
        <f>+'ANUAL '!O303</f>
        <v>0</v>
      </c>
    </row>
    <row r="304" spans="1:15" ht="15">
      <c r="A304" s="11"/>
      <c r="B304" s="35" t="s">
        <v>331</v>
      </c>
      <c r="C304" s="31"/>
      <c r="D304" s="31"/>
      <c r="E304" s="32"/>
      <c r="F304" s="12" t="s">
        <v>332</v>
      </c>
      <c r="G304" s="17">
        <f>+'ANUAL '!G304</f>
        <v>10000</v>
      </c>
      <c r="H304" s="17">
        <f>+'ANUAL '!H304</f>
        <v>0</v>
      </c>
      <c r="I304" s="17">
        <f>+'ANUAL '!I304</f>
        <v>0</v>
      </c>
      <c r="J304" s="17">
        <f>+'ANUAL '!J304</f>
        <v>10000</v>
      </c>
      <c r="K304" s="17">
        <f>+'ANUAL '!K304</f>
        <v>0</v>
      </c>
      <c r="L304" s="17">
        <f>+'ANUAL '!L304</f>
        <v>0</v>
      </c>
      <c r="M304" s="17">
        <f>+'ANUAL '!M304</f>
        <v>0</v>
      </c>
      <c r="N304" s="17">
        <f>+'ANUAL '!N304</f>
        <v>0</v>
      </c>
      <c r="O304" s="17">
        <f>+'ANUAL '!O304</f>
        <v>0</v>
      </c>
    </row>
    <row r="305" spans="1:15" ht="12.75">
      <c r="A305" s="15"/>
      <c r="B305" s="61" t="s">
        <v>333</v>
      </c>
      <c r="C305" s="31"/>
      <c r="D305" s="31"/>
      <c r="E305" s="32"/>
      <c r="F305" s="16" t="s">
        <v>334</v>
      </c>
      <c r="G305" s="17">
        <f>+'ANUAL '!G305</f>
        <v>10000</v>
      </c>
      <c r="H305" s="17">
        <f>+'ANUAL '!H305</f>
        <v>0</v>
      </c>
      <c r="I305" s="17">
        <f>+'ANUAL '!I305</f>
        <v>0</v>
      </c>
      <c r="J305" s="17">
        <f>+'ANUAL '!J305</f>
        <v>10000</v>
      </c>
      <c r="K305" s="17">
        <f>+'ANUAL '!K305</f>
        <v>0</v>
      </c>
      <c r="L305" s="17">
        <f>+'ANUAL '!L305</f>
        <v>0</v>
      </c>
      <c r="M305" s="17">
        <f>+'ANUAL '!M305</f>
        <v>0</v>
      </c>
      <c r="N305" s="17">
        <f>+'ANUAL '!N305</f>
        <v>0</v>
      </c>
      <c r="O305" s="17">
        <f>+'ANUAL '!O305</f>
        <v>0</v>
      </c>
    </row>
    <row r="306" spans="1:15" ht="12.75">
      <c r="A306" s="11"/>
      <c r="B306" s="35" t="s">
        <v>335</v>
      </c>
      <c r="C306" s="31"/>
      <c r="D306" s="31"/>
      <c r="E306" s="32"/>
      <c r="F306" s="12" t="s">
        <v>55</v>
      </c>
      <c r="G306" s="17">
        <f>+'ANUAL '!G306</f>
        <v>960</v>
      </c>
      <c r="H306" s="17">
        <f>+'ANUAL '!H306</f>
        <v>0</v>
      </c>
      <c r="I306" s="17">
        <f>+'ANUAL '!I306</f>
        <v>0</v>
      </c>
      <c r="J306" s="17">
        <f>+'ANUAL '!J306</f>
        <v>960</v>
      </c>
      <c r="K306" s="17">
        <f>+'ANUAL '!K306</f>
        <v>1920</v>
      </c>
      <c r="L306" s="17">
        <f>+'ANUAL '!L306</f>
        <v>1326.77</v>
      </c>
      <c r="M306" s="17">
        <f>+'ANUAL '!M306</f>
        <v>1326.77</v>
      </c>
      <c r="N306" s="17">
        <f>+'ANUAL '!N306</f>
        <v>1053.18</v>
      </c>
      <c r="O306" s="17">
        <f>+'ANUAL '!O306</f>
        <v>0</v>
      </c>
    </row>
    <row r="307" spans="1:15" ht="15">
      <c r="A307" s="15"/>
      <c r="B307" s="36" t="s">
        <v>336</v>
      </c>
      <c r="C307" s="31"/>
      <c r="D307" s="31"/>
      <c r="E307" s="32"/>
      <c r="F307" s="16" t="s">
        <v>53</v>
      </c>
      <c r="G307" s="17">
        <f>+'ANUAL '!G307</f>
        <v>318</v>
      </c>
      <c r="H307" s="17">
        <f>+'ANUAL '!H307</f>
        <v>0</v>
      </c>
      <c r="I307" s="17">
        <f>+'ANUAL '!I307</f>
        <v>0</v>
      </c>
      <c r="J307" s="17">
        <f>+'ANUAL '!J307</f>
        <v>318</v>
      </c>
      <c r="K307" s="17">
        <f>+'ANUAL '!K307</f>
        <v>636</v>
      </c>
      <c r="L307" s="17">
        <f>+'ANUAL '!L307</f>
        <v>437.82</v>
      </c>
      <c r="M307" s="17">
        <f>+'ANUAL '!M307</f>
        <v>437.82</v>
      </c>
      <c r="N307" s="17">
        <f>+'ANUAL '!N307</f>
        <v>347.54</v>
      </c>
      <c r="O307" s="17">
        <f>+'ANUAL '!O307</f>
        <v>0</v>
      </c>
    </row>
    <row r="308" spans="1:15" ht="15">
      <c r="A308" s="11"/>
      <c r="B308" s="35" t="s">
        <v>337</v>
      </c>
      <c r="C308" s="31"/>
      <c r="D308" s="31"/>
      <c r="E308" s="32"/>
      <c r="F308" s="12" t="s">
        <v>53</v>
      </c>
      <c r="G308" s="17">
        <f>+'ANUAL '!G308</f>
        <v>552</v>
      </c>
      <c r="H308" s="17">
        <f>+'ANUAL '!H308</f>
        <v>0</v>
      </c>
      <c r="I308" s="17">
        <f>+'ANUAL '!I308</f>
        <v>0</v>
      </c>
      <c r="J308" s="17">
        <f>+'ANUAL '!J308</f>
        <v>552</v>
      </c>
      <c r="K308" s="17">
        <f>+'ANUAL '!K308</f>
        <v>1104</v>
      </c>
      <c r="L308" s="17">
        <f>+'ANUAL '!L308</f>
        <v>389.03</v>
      </c>
      <c r="M308" s="17">
        <f>+'ANUAL '!M308</f>
        <v>389.03</v>
      </c>
      <c r="N308" s="17">
        <f>+'ANUAL '!N308</f>
        <v>324.95</v>
      </c>
      <c r="O308" s="17">
        <f>+'ANUAL '!O308</f>
        <v>0</v>
      </c>
    </row>
    <row r="309" spans="1:15" ht="12.75">
      <c r="A309" s="15"/>
      <c r="B309" s="36" t="s">
        <v>338</v>
      </c>
      <c r="C309" s="31"/>
      <c r="D309" s="31"/>
      <c r="E309" s="32"/>
      <c r="F309" s="16" t="s">
        <v>55</v>
      </c>
      <c r="G309" s="17">
        <f>+'ANUAL '!G309</f>
        <v>1668</v>
      </c>
      <c r="H309" s="17">
        <f>+'ANUAL '!H309</f>
        <v>0</v>
      </c>
      <c r="I309" s="17">
        <f>+'ANUAL '!I309</f>
        <v>0</v>
      </c>
      <c r="J309" s="17">
        <f>+'ANUAL '!J309</f>
        <v>1668</v>
      </c>
      <c r="K309" s="17">
        <f>+'ANUAL '!K309</f>
        <v>3336</v>
      </c>
      <c r="L309" s="17">
        <f>+'ANUAL '!L309</f>
        <v>1178.84</v>
      </c>
      <c r="M309" s="17">
        <f>+'ANUAL '!M309</f>
        <v>1178.84</v>
      </c>
      <c r="N309" s="17">
        <f>+'ANUAL '!N309</f>
        <v>984.66</v>
      </c>
      <c r="O309" s="17">
        <f>+'ANUAL '!O309</f>
        <v>0</v>
      </c>
    </row>
    <row r="310" spans="1:15" ht="15">
      <c r="A310" s="11"/>
      <c r="B310" s="35" t="s">
        <v>339</v>
      </c>
      <c r="C310" s="31"/>
      <c r="D310" s="31"/>
      <c r="E310" s="32"/>
      <c r="F310" s="12" t="s">
        <v>53</v>
      </c>
      <c r="G310" s="17">
        <f>+'ANUAL '!G310</f>
        <v>1542</v>
      </c>
      <c r="H310" s="17">
        <f>+'ANUAL '!H310</f>
        <v>0</v>
      </c>
      <c r="I310" s="17">
        <f>+'ANUAL '!I310</f>
        <v>0</v>
      </c>
      <c r="J310" s="17">
        <f>+'ANUAL '!J310</f>
        <v>1542</v>
      </c>
      <c r="K310" s="17">
        <f>+'ANUAL '!K310</f>
        <v>3084</v>
      </c>
      <c r="L310" s="17">
        <f>+'ANUAL '!L310</f>
        <v>1646.23</v>
      </c>
      <c r="M310" s="17">
        <f>+'ANUAL '!M310</f>
        <v>1646.23</v>
      </c>
      <c r="N310" s="17">
        <f>+'ANUAL '!N310</f>
        <v>1303.31</v>
      </c>
      <c r="O310" s="17">
        <f>+'ANUAL '!O310</f>
        <v>0</v>
      </c>
    </row>
    <row r="311" spans="1:15" ht="12.75">
      <c r="A311" s="15"/>
      <c r="B311" s="36" t="s">
        <v>340</v>
      </c>
      <c r="C311" s="31"/>
      <c r="D311" s="31"/>
      <c r="E311" s="32"/>
      <c r="F311" s="16" t="s">
        <v>55</v>
      </c>
      <c r="G311" s="17">
        <f>+'ANUAL '!G311</f>
        <v>4680</v>
      </c>
      <c r="H311" s="17">
        <f>+'ANUAL '!H311</f>
        <v>0</v>
      </c>
      <c r="I311" s="17">
        <f>+'ANUAL '!I311</f>
        <v>0</v>
      </c>
      <c r="J311" s="17">
        <f>+'ANUAL '!J311</f>
        <v>4680</v>
      </c>
      <c r="K311" s="17">
        <f>+'ANUAL '!K311</f>
        <v>9360</v>
      </c>
      <c r="L311" s="17">
        <f>+'ANUAL '!L311</f>
        <v>4988.56</v>
      </c>
      <c r="M311" s="17">
        <f>+'ANUAL '!M311</f>
        <v>4988.56</v>
      </c>
      <c r="N311" s="17">
        <f>+'ANUAL '!N311</f>
        <v>3949.41</v>
      </c>
      <c r="O311" s="17">
        <f>+'ANUAL '!O311</f>
        <v>0</v>
      </c>
    </row>
    <row r="312" spans="1:15" ht="30">
      <c r="A312" s="11"/>
      <c r="B312" s="62" t="s">
        <v>341</v>
      </c>
      <c r="C312" s="31"/>
      <c r="D312" s="31"/>
      <c r="E312" s="32"/>
      <c r="F312" s="12" t="s">
        <v>342</v>
      </c>
      <c r="G312" s="17">
        <f>+'ANUAL '!G312</f>
        <v>0</v>
      </c>
      <c r="H312" s="17">
        <f>+'ANUAL '!H312</f>
        <v>39951</v>
      </c>
      <c r="I312" s="17">
        <f>+'ANUAL '!I312</f>
        <v>0.99</v>
      </c>
      <c r="J312" s="17">
        <f>+'ANUAL '!J312</f>
        <v>39950.01</v>
      </c>
      <c r="K312" s="17">
        <f>+'ANUAL '!K312</f>
        <v>39950.01</v>
      </c>
      <c r="L312" s="17">
        <f>+'ANUAL '!L312</f>
        <v>39950.01</v>
      </c>
      <c r="M312" s="17">
        <f>+'ANUAL '!M312</f>
        <v>39950.01</v>
      </c>
      <c r="N312" s="17">
        <f>+'ANUAL '!N312</f>
        <v>39950.01</v>
      </c>
      <c r="O312" s="17">
        <f>+'ANUAL '!O312</f>
        <v>0</v>
      </c>
    </row>
    <row r="313" spans="1:15" ht="15">
      <c r="A313" s="15"/>
      <c r="B313" s="61" t="s">
        <v>343</v>
      </c>
      <c r="C313" s="31"/>
      <c r="D313" s="31"/>
      <c r="E313" s="32"/>
      <c r="F313" s="16" t="s">
        <v>332</v>
      </c>
      <c r="G313" s="17">
        <f>+'ANUAL '!G313</f>
        <v>5279</v>
      </c>
      <c r="H313" s="17">
        <f>+'ANUAL '!H313</f>
        <v>0</v>
      </c>
      <c r="I313" s="17">
        <f>+'ANUAL '!I313</f>
        <v>0</v>
      </c>
      <c r="J313" s="17">
        <f>+'ANUAL '!J313</f>
        <v>5279</v>
      </c>
      <c r="K313" s="17">
        <f>+'ANUAL '!K313</f>
        <v>0</v>
      </c>
      <c r="L313" s="17">
        <f>+'ANUAL '!L313</f>
        <v>0</v>
      </c>
      <c r="M313" s="17">
        <f>+'ANUAL '!M313</f>
        <v>0</v>
      </c>
      <c r="N313" s="17">
        <f>+'ANUAL '!N313</f>
        <v>0</v>
      </c>
      <c r="O313" s="17">
        <f>+'ANUAL '!O313</f>
        <v>0</v>
      </c>
    </row>
    <row r="314" spans="1:15" ht="15">
      <c r="A314" s="11"/>
      <c r="B314" s="35" t="s">
        <v>344</v>
      </c>
      <c r="C314" s="31"/>
      <c r="D314" s="31"/>
      <c r="E314" s="32"/>
      <c r="F314" s="12" t="s">
        <v>53</v>
      </c>
      <c r="G314" s="17">
        <f>+'ANUAL '!G314</f>
        <v>552</v>
      </c>
      <c r="H314" s="17">
        <f>+'ANUAL '!H314</f>
        <v>0</v>
      </c>
      <c r="I314" s="17">
        <f>+'ANUAL '!I314</f>
        <v>0</v>
      </c>
      <c r="J314" s="17">
        <f>+'ANUAL '!J314</f>
        <v>552</v>
      </c>
      <c r="K314" s="17">
        <f>+'ANUAL '!K314</f>
        <v>1104</v>
      </c>
      <c r="L314" s="17">
        <f>+'ANUAL '!L314</f>
        <v>608.08</v>
      </c>
      <c r="M314" s="17">
        <f>+'ANUAL '!M314</f>
        <v>608.08</v>
      </c>
      <c r="N314" s="17">
        <f>+'ANUAL '!N314</f>
        <v>478.3</v>
      </c>
      <c r="O314" s="17">
        <f>+'ANUAL '!O314</f>
        <v>0</v>
      </c>
    </row>
    <row r="315" spans="1:15" ht="12.75">
      <c r="A315" s="15"/>
      <c r="B315" s="36" t="s">
        <v>345</v>
      </c>
      <c r="C315" s="31"/>
      <c r="D315" s="31"/>
      <c r="E315" s="32"/>
      <c r="F315" s="16" t="s">
        <v>55</v>
      </c>
      <c r="G315" s="17">
        <f>+'ANUAL '!G315</f>
        <v>1668</v>
      </c>
      <c r="H315" s="17">
        <f>+'ANUAL '!H315</f>
        <v>0</v>
      </c>
      <c r="I315" s="17">
        <f>+'ANUAL '!I315</f>
        <v>0</v>
      </c>
      <c r="J315" s="17">
        <f>+'ANUAL '!J315</f>
        <v>1668</v>
      </c>
      <c r="K315" s="17">
        <f>+'ANUAL '!K315</f>
        <v>3336</v>
      </c>
      <c r="L315" s="17">
        <f>+'ANUAL '!L315</f>
        <v>1842.66</v>
      </c>
      <c r="M315" s="17">
        <f>+'ANUAL '!M315</f>
        <v>1842.66</v>
      </c>
      <c r="N315" s="17">
        <f>+'ANUAL '!N315</f>
        <v>1449.37</v>
      </c>
      <c r="O315" s="17">
        <f>+'ANUAL '!O315</f>
        <v>0</v>
      </c>
    </row>
    <row r="316" spans="1:15" ht="12.75">
      <c r="A316" s="11"/>
      <c r="B316" s="35" t="s">
        <v>346</v>
      </c>
      <c r="C316" s="31"/>
      <c r="D316" s="31"/>
      <c r="E316" s="32"/>
      <c r="F316" s="12" t="s">
        <v>347</v>
      </c>
      <c r="G316" s="17">
        <f>+'ANUAL '!G316</f>
        <v>69600</v>
      </c>
      <c r="H316" s="17">
        <f>+'ANUAL '!H316</f>
        <v>10791.67</v>
      </c>
      <c r="I316" s="17">
        <f>+'ANUAL '!I316</f>
        <v>2988.67</v>
      </c>
      <c r="J316" s="17">
        <f>+'ANUAL '!J316</f>
        <v>77403</v>
      </c>
      <c r="K316" s="17">
        <f>+'ANUAL '!K316</f>
        <v>77403</v>
      </c>
      <c r="L316" s="17">
        <f>+'ANUAL '!L316</f>
        <v>77403</v>
      </c>
      <c r="M316" s="17">
        <f>+'ANUAL '!M316</f>
        <v>77403</v>
      </c>
      <c r="N316" s="17">
        <f>+'ANUAL '!N316</f>
        <v>77403</v>
      </c>
      <c r="O316" s="17">
        <f>+'ANUAL '!O316</f>
        <v>0</v>
      </c>
    </row>
    <row r="317" spans="1:15" ht="15">
      <c r="A317" s="15"/>
      <c r="B317" s="36" t="s">
        <v>348</v>
      </c>
      <c r="C317" s="31"/>
      <c r="D317" s="31"/>
      <c r="E317" s="32"/>
      <c r="F317" s="16" t="s">
        <v>349</v>
      </c>
      <c r="G317" s="17">
        <f>+'ANUAL '!G317</f>
        <v>63945</v>
      </c>
      <c r="H317" s="17">
        <f>+'ANUAL '!H317</f>
        <v>0</v>
      </c>
      <c r="I317" s="17">
        <f>+'ANUAL '!I317</f>
        <v>9135</v>
      </c>
      <c r="J317" s="17">
        <f>+'ANUAL '!J317</f>
        <v>54810</v>
      </c>
      <c r="K317" s="17">
        <f>+'ANUAL '!K317</f>
        <v>54810</v>
      </c>
      <c r="L317" s="17">
        <f>+'ANUAL '!L317</f>
        <v>54810</v>
      </c>
      <c r="M317" s="17">
        <f>+'ANUAL '!M317</f>
        <v>54810</v>
      </c>
      <c r="N317" s="17">
        <f>+'ANUAL '!N317</f>
        <v>54810</v>
      </c>
      <c r="O317" s="17">
        <f>+'ANUAL '!O317</f>
        <v>0</v>
      </c>
    </row>
    <row r="318" spans="1:15" ht="15">
      <c r="A318" s="11"/>
      <c r="B318" s="35" t="s">
        <v>350</v>
      </c>
      <c r="C318" s="31"/>
      <c r="D318" s="31"/>
      <c r="E318" s="32"/>
      <c r="F318" s="12" t="s">
        <v>53</v>
      </c>
      <c r="G318" s="17">
        <f>+'ANUAL '!G318</f>
        <v>552</v>
      </c>
      <c r="H318" s="17">
        <f>+'ANUAL '!H318</f>
        <v>0</v>
      </c>
      <c r="I318" s="17">
        <f>+'ANUAL '!I318</f>
        <v>0</v>
      </c>
      <c r="J318" s="17">
        <f>+'ANUAL '!J318</f>
        <v>552</v>
      </c>
      <c r="K318" s="17">
        <f>+'ANUAL '!K318</f>
        <v>1104</v>
      </c>
      <c r="L318" s="17">
        <f>+'ANUAL '!L318</f>
        <v>389.03</v>
      </c>
      <c r="M318" s="17">
        <f>+'ANUAL '!M318</f>
        <v>389.03</v>
      </c>
      <c r="N318" s="17">
        <f>+'ANUAL '!N318</f>
        <v>324.95</v>
      </c>
      <c r="O318" s="17">
        <f>+'ANUAL '!O318</f>
        <v>0</v>
      </c>
    </row>
    <row r="319" spans="1:15" ht="12.75">
      <c r="A319" s="15"/>
      <c r="B319" s="36" t="s">
        <v>351</v>
      </c>
      <c r="C319" s="31"/>
      <c r="D319" s="31"/>
      <c r="E319" s="32"/>
      <c r="F319" s="16" t="s">
        <v>55</v>
      </c>
      <c r="G319" s="17">
        <f>+'ANUAL '!G319</f>
        <v>1668</v>
      </c>
      <c r="H319" s="17">
        <f>+'ANUAL '!H319</f>
        <v>0</v>
      </c>
      <c r="I319" s="17">
        <f>+'ANUAL '!I319</f>
        <v>0</v>
      </c>
      <c r="J319" s="17">
        <f>+'ANUAL '!J319</f>
        <v>1668</v>
      </c>
      <c r="K319" s="17">
        <f>+'ANUAL '!K319</f>
        <v>3336</v>
      </c>
      <c r="L319" s="17">
        <f>+'ANUAL '!L319</f>
        <v>1178.84</v>
      </c>
      <c r="M319" s="17">
        <f>+'ANUAL '!M319</f>
        <v>1178.84</v>
      </c>
      <c r="N319" s="17">
        <f>+'ANUAL '!N319</f>
        <v>984.66</v>
      </c>
      <c r="O319" s="17">
        <f>+'ANUAL '!O319</f>
        <v>0</v>
      </c>
    </row>
    <row r="320" spans="1:15" ht="12.75">
      <c r="A320" s="11"/>
      <c r="B320" s="35" t="s">
        <v>346</v>
      </c>
      <c r="C320" s="31"/>
      <c r="D320" s="31"/>
      <c r="E320" s="32"/>
      <c r="F320" s="12" t="s">
        <v>347</v>
      </c>
      <c r="G320" s="17">
        <f>+'ANUAL '!G320</f>
        <v>0</v>
      </c>
      <c r="H320" s="17">
        <f>+'ANUAL '!H320</f>
        <v>14400</v>
      </c>
      <c r="I320" s="17">
        <f>+'ANUAL '!I320</f>
        <v>0</v>
      </c>
      <c r="J320" s="17">
        <f>+'ANUAL '!J320</f>
        <v>14400</v>
      </c>
      <c r="K320" s="17">
        <f>+'ANUAL '!K320</f>
        <v>14384</v>
      </c>
      <c r="L320" s="17">
        <f>+'ANUAL '!L320</f>
        <v>14384</v>
      </c>
      <c r="M320" s="17">
        <f>+'ANUAL '!M320</f>
        <v>14384</v>
      </c>
      <c r="N320" s="17">
        <f>+'ANUAL '!N320</f>
        <v>14384</v>
      </c>
      <c r="O320" s="17">
        <f>+'ANUAL '!O320</f>
        <v>0</v>
      </c>
    </row>
    <row r="321" spans="1:15" ht="15">
      <c r="A321" s="15"/>
      <c r="B321" s="63" t="s">
        <v>352</v>
      </c>
      <c r="C321" s="64"/>
      <c r="D321" s="64"/>
      <c r="E321" s="65"/>
      <c r="F321" s="16" t="s">
        <v>353</v>
      </c>
      <c r="G321" s="17">
        <f>+'ANUAL '!G321</f>
        <v>20910</v>
      </c>
      <c r="H321" s="17">
        <f>+'ANUAL '!H321</f>
        <v>0</v>
      </c>
      <c r="I321" s="17">
        <f>+'ANUAL '!I321</f>
        <v>0</v>
      </c>
      <c r="J321" s="17">
        <f>+'ANUAL '!J321</f>
        <v>20910</v>
      </c>
      <c r="K321" s="17">
        <f>+'ANUAL '!K321</f>
        <v>17425</v>
      </c>
      <c r="L321" s="17">
        <f>+'ANUAL '!L321</f>
        <v>17425</v>
      </c>
      <c r="M321" s="17">
        <f>+'ANUAL '!M321</f>
        <v>17425</v>
      </c>
      <c r="N321" s="17">
        <f>+'ANUAL '!N321</f>
        <v>17425</v>
      </c>
      <c r="O321" s="17">
        <f>+'ANUAL '!O321</f>
        <v>0</v>
      </c>
    </row>
    <row r="322" spans="1:15" ht="22.5">
      <c r="A322" s="11"/>
      <c r="B322" s="35" t="s">
        <v>354</v>
      </c>
      <c r="C322" s="31"/>
      <c r="D322" s="31"/>
      <c r="E322" s="32"/>
      <c r="F322" s="12" t="s">
        <v>355</v>
      </c>
      <c r="G322" s="17">
        <f>+'ANUAL '!G322</f>
        <v>10400</v>
      </c>
      <c r="H322" s="17">
        <f>+'ANUAL '!H322</f>
        <v>0</v>
      </c>
      <c r="I322" s="17">
        <f>+'ANUAL '!I322</f>
        <v>0</v>
      </c>
      <c r="J322" s="17">
        <f>+'ANUAL '!J322</f>
        <v>10400</v>
      </c>
      <c r="K322" s="17">
        <f>+'ANUAL '!K322</f>
        <v>0</v>
      </c>
      <c r="L322" s="17">
        <f>+'ANUAL '!L322</f>
        <v>0</v>
      </c>
      <c r="M322" s="17">
        <f>+'ANUAL '!M322</f>
        <v>0</v>
      </c>
      <c r="N322" s="17">
        <f>+'ANUAL '!N322</f>
        <v>0</v>
      </c>
      <c r="O322" s="17">
        <f>+'ANUAL '!O322</f>
        <v>0</v>
      </c>
    </row>
    <row r="323" spans="1:15" ht="22.5">
      <c r="A323" s="15"/>
      <c r="B323" s="36" t="s">
        <v>356</v>
      </c>
      <c r="C323" s="31"/>
      <c r="D323" s="31"/>
      <c r="E323" s="32"/>
      <c r="F323" s="16" t="s">
        <v>357</v>
      </c>
      <c r="G323" s="17">
        <f>+'ANUAL '!G323</f>
        <v>30000</v>
      </c>
      <c r="H323" s="17">
        <f>+'ANUAL '!H323</f>
        <v>2700</v>
      </c>
      <c r="I323" s="17">
        <f>+'ANUAL '!I323</f>
        <v>4000</v>
      </c>
      <c r="J323" s="17">
        <f>+'ANUAL '!J323</f>
        <v>28700</v>
      </c>
      <c r="K323" s="17">
        <f>+'ANUAL '!K323</f>
        <v>27801.15</v>
      </c>
      <c r="L323" s="17">
        <f>+'ANUAL '!L323</f>
        <v>23509.15</v>
      </c>
      <c r="M323" s="17">
        <f>+'ANUAL '!M323</f>
        <v>23509.15</v>
      </c>
      <c r="N323" s="17">
        <f>+'ANUAL '!N323</f>
        <v>23509.15</v>
      </c>
      <c r="O323" s="17">
        <f>+'ANUAL '!O323</f>
        <v>0</v>
      </c>
    </row>
    <row r="324" spans="1:15" ht="12.75">
      <c r="A324" s="11"/>
      <c r="B324" s="35" t="s">
        <v>358</v>
      </c>
      <c r="C324" s="31"/>
      <c r="D324" s="31"/>
      <c r="E324" s="32"/>
      <c r="F324" s="12" t="s">
        <v>359</v>
      </c>
      <c r="G324" s="17">
        <f>+'ANUAL '!G324</f>
        <v>31848</v>
      </c>
      <c r="H324" s="17">
        <f>+'ANUAL '!H324</f>
        <v>31848</v>
      </c>
      <c r="I324" s="17">
        <f>+'ANUAL '!I324</f>
        <v>31848</v>
      </c>
      <c r="J324" s="17">
        <f>+'ANUAL '!J324</f>
        <v>31848</v>
      </c>
      <c r="K324" s="17">
        <f>+'ANUAL '!K324</f>
        <v>13290.21</v>
      </c>
      <c r="L324" s="17">
        <f>+'ANUAL '!L324</f>
        <v>13290.21</v>
      </c>
      <c r="M324" s="17">
        <f>+'ANUAL '!M324</f>
        <v>13290.21</v>
      </c>
      <c r="N324" s="17">
        <f>+'ANUAL '!N324</f>
        <v>13290.21</v>
      </c>
      <c r="O324" s="17">
        <f>+'ANUAL '!O324</f>
        <v>0</v>
      </c>
    </row>
    <row r="325" spans="1:15" ht="12.75">
      <c r="A325" s="15"/>
      <c r="B325" s="36" t="s">
        <v>360</v>
      </c>
      <c r="C325" s="31"/>
      <c r="D325" s="31"/>
      <c r="E325" s="32"/>
      <c r="F325" s="16" t="s">
        <v>361</v>
      </c>
      <c r="G325" s="17">
        <f>+'ANUAL '!G325</f>
        <v>8200</v>
      </c>
      <c r="H325" s="17">
        <f>+'ANUAL '!H325</f>
        <v>0</v>
      </c>
      <c r="I325" s="17">
        <f>+'ANUAL '!I325</f>
        <v>0</v>
      </c>
      <c r="J325" s="17">
        <f>+'ANUAL '!J325</f>
        <v>8200</v>
      </c>
      <c r="K325" s="17">
        <f>+'ANUAL '!K325</f>
        <v>4489</v>
      </c>
      <c r="L325" s="17">
        <f>+'ANUAL '!L325</f>
        <v>4489</v>
      </c>
      <c r="M325" s="17">
        <f>+'ANUAL '!M325</f>
        <v>4489</v>
      </c>
      <c r="N325" s="17">
        <f>+'ANUAL '!N325</f>
        <v>4489</v>
      </c>
      <c r="O325" s="17">
        <f>+'ANUAL '!O325</f>
        <v>0</v>
      </c>
    </row>
    <row r="326" spans="1:15" ht="15">
      <c r="A326" s="11"/>
      <c r="B326" s="35" t="s">
        <v>362</v>
      </c>
      <c r="C326" s="31"/>
      <c r="D326" s="31"/>
      <c r="E326" s="32"/>
      <c r="F326" s="12" t="s">
        <v>53</v>
      </c>
      <c r="G326" s="17">
        <f>+'ANUAL '!G326</f>
        <v>1170</v>
      </c>
      <c r="H326" s="17">
        <f>+'ANUAL '!H326</f>
        <v>0</v>
      </c>
      <c r="I326" s="17">
        <f>+'ANUAL '!I326</f>
        <v>0</v>
      </c>
      <c r="J326" s="17">
        <f>+'ANUAL '!J326</f>
        <v>1170</v>
      </c>
      <c r="K326" s="17">
        <f>+'ANUAL '!K326</f>
        <v>2340</v>
      </c>
      <c r="L326" s="17">
        <f>+'ANUAL '!L326</f>
        <v>1182.19</v>
      </c>
      <c r="M326" s="17">
        <f>+'ANUAL '!M326</f>
        <v>1182.19</v>
      </c>
      <c r="N326" s="17">
        <f>+'ANUAL '!N326</f>
        <v>965.6</v>
      </c>
      <c r="O326" s="17">
        <f>+'ANUAL '!O326</f>
        <v>0</v>
      </c>
    </row>
    <row r="327" spans="1:15" ht="12.75">
      <c r="A327" s="15"/>
      <c r="B327" s="36" t="s">
        <v>363</v>
      </c>
      <c r="C327" s="31"/>
      <c r="D327" s="31"/>
      <c r="E327" s="32"/>
      <c r="F327" s="16" t="s">
        <v>55</v>
      </c>
      <c r="G327" s="17">
        <f>+'ANUAL '!G327</f>
        <v>3546</v>
      </c>
      <c r="H327" s="17">
        <f>+'ANUAL '!H327</f>
        <v>0</v>
      </c>
      <c r="I327" s="17">
        <f>+'ANUAL '!I327</f>
        <v>0</v>
      </c>
      <c r="J327" s="17">
        <f>+'ANUAL '!J327</f>
        <v>3546</v>
      </c>
      <c r="K327" s="17">
        <f>+'ANUAL '!K327</f>
        <v>7092</v>
      </c>
      <c r="L327" s="17">
        <f>+'ANUAL '!L327</f>
        <v>3582.4</v>
      </c>
      <c r="M327" s="17">
        <f>+'ANUAL '!M327</f>
        <v>3582.4</v>
      </c>
      <c r="N327" s="17">
        <f>+'ANUAL '!N327</f>
        <v>2926.05</v>
      </c>
      <c r="O327" s="17">
        <f>+'ANUAL '!O327</f>
        <v>0</v>
      </c>
    </row>
    <row r="328" spans="1:15" ht="12.75">
      <c r="A328" s="11"/>
      <c r="B328" s="35" t="s">
        <v>364</v>
      </c>
      <c r="C328" s="31"/>
      <c r="D328" s="31"/>
      <c r="E328" s="32"/>
      <c r="F328" s="12" t="s">
        <v>55</v>
      </c>
      <c r="G328" s="17">
        <f>+'ANUAL '!G328</f>
        <v>2262</v>
      </c>
      <c r="H328" s="17">
        <f>+'ANUAL '!H328</f>
        <v>0</v>
      </c>
      <c r="I328" s="17">
        <f>+'ANUAL '!I328</f>
        <v>0</v>
      </c>
      <c r="J328" s="17">
        <f>+'ANUAL '!J328</f>
        <v>2262</v>
      </c>
      <c r="K328" s="17">
        <f>+'ANUAL '!K328</f>
        <v>4524</v>
      </c>
      <c r="L328" s="17">
        <f>+'ANUAL '!L328</f>
        <v>2464.89</v>
      </c>
      <c r="M328" s="17">
        <f>+'ANUAL '!M328</f>
        <v>2464.89</v>
      </c>
      <c r="N328" s="17">
        <f>+'ANUAL '!N328</f>
        <v>1937.71</v>
      </c>
      <c r="O328" s="17">
        <f>+'ANUAL '!O328</f>
        <v>0</v>
      </c>
    </row>
    <row r="329" spans="1:15" ht="15">
      <c r="A329" s="15"/>
      <c r="B329" s="36" t="s">
        <v>365</v>
      </c>
      <c r="C329" s="31"/>
      <c r="D329" s="31"/>
      <c r="E329" s="32"/>
      <c r="F329" s="16" t="s">
        <v>53</v>
      </c>
      <c r="G329" s="17">
        <f>+'ANUAL '!G329</f>
        <v>744</v>
      </c>
      <c r="H329" s="17">
        <f>+'ANUAL '!H329</f>
        <v>0</v>
      </c>
      <c r="I329" s="17">
        <f>+'ANUAL '!I329</f>
        <v>0</v>
      </c>
      <c r="J329" s="17">
        <f>+'ANUAL '!J329</f>
        <v>744</v>
      </c>
      <c r="K329" s="17">
        <f>+'ANUAL '!K329</f>
        <v>1488</v>
      </c>
      <c r="L329" s="17">
        <f>+'ANUAL '!L329</f>
        <v>813.42</v>
      </c>
      <c r="M329" s="17">
        <f>+'ANUAL '!M329</f>
        <v>813.42</v>
      </c>
      <c r="N329" s="17">
        <f>+'ANUAL '!N329</f>
        <v>639.45</v>
      </c>
      <c r="O329" s="17">
        <f>+'ANUAL '!O329</f>
        <v>0</v>
      </c>
    </row>
    <row r="330" spans="1:15" ht="12.75">
      <c r="A330" s="11"/>
      <c r="B330" s="35" t="s">
        <v>366</v>
      </c>
      <c r="C330" s="31"/>
      <c r="D330" s="31"/>
      <c r="E330" s="32"/>
      <c r="F330" s="12" t="s">
        <v>367</v>
      </c>
      <c r="G330" s="17">
        <f>+'ANUAL '!G330</f>
        <v>22680</v>
      </c>
      <c r="H330" s="17">
        <f>+'ANUAL '!H330</f>
        <v>0</v>
      </c>
      <c r="I330" s="17">
        <f>+'ANUAL '!I330</f>
        <v>6741.96</v>
      </c>
      <c r="J330" s="17">
        <f>+'ANUAL '!J330</f>
        <v>15938.04</v>
      </c>
      <c r="K330" s="17">
        <f>+'ANUAL '!K330</f>
        <v>15134.05</v>
      </c>
      <c r="L330" s="17">
        <f>+'ANUAL '!L330</f>
        <v>15134.05</v>
      </c>
      <c r="M330" s="17">
        <f>+'ANUAL '!M330</f>
        <v>15134.05</v>
      </c>
      <c r="N330" s="17">
        <f>+'ANUAL '!N330</f>
        <v>15134.05</v>
      </c>
      <c r="O330" s="17">
        <f>+'ANUAL '!O330</f>
        <v>0</v>
      </c>
    </row>
    <row r="331" spans="1:15" ht="12.75">
      <c r="A331" s="15"/>
      <c r="B331" s="36" t="s">
        <v>368</v>
      </c>
      <c r="C331" s="31"/>
      <c r="D331" s="31"/>
      <c r="E331" s="32"/>
      <c r="F331" s="16" t="s">
        <v>369</v>
      </c>
      <c r="G331" s="17">
        <f>+'ANUAL '!G331</f>
        <v>9450</v>
      </c>
      <c r="H331" s="17">
        <f>+'ANUAL '!H331</f>
        <v>0</v>
      </c>
      <c r="I331" s="17">
        <f>+'ANUAL '!I331</f>
        <v>3189.36</v>
      </c>
      <c r="J331" s="17">
        <f>+'ANUAL '!J331</f>
        <v>6260.64</v>
      </c>
      <c r="K331" s="17">
        <f>+'ANUAL '!K331</f>
        <v>6260.64</v>
      </c>
      <c r="L331" s="17">
        <f>+'ANUAL '!L331</f>
        <v>6260.64</v>
      </c>
      <c r="M331" s="17">
        <f>+'ANUAL '!M331</f>
        <v>6260.64</v>
      </c>
      <c r="N331" s="17">
        <f>+'ANUAL '!N331</f>
        <v>6260.64</v>
      </c>
      <c r="O331" s="17">
        <f>+'ANUAL '!O331</f>
        <v>0</v>
      </c>
    </row>
    <row r="332" spans="1:15" ht="12.75">
      <c r="A332" s="11"/>
      <c r="B332" s="35" t="s">
        <v>370</v>
      </c>
      <c r="C332" s="31"/>
      <c r="D332" s="31"/>
      <c r="E332" s="32"/>
      <c r="F332" s="12" t="s">
        <v>55</v>
      </c>
      <c r="G332" s="17">
        <f>+'ANUAL '!G332</f>
        <v>1668</v>
      </c>
      <c r="H332" s="17">
        <f>+'ANUAL '!H332</f>
        <v>0</v>
      </c>
      <c r="I332" s="17">
        <f>+'ANUAL '!I332</f>
        <v>0</v>
      </c>
      <c r="J332" s="17">
        <f>+'ANUAL '!J332</f>
        <v>1668</v>
      </c>
      <c r="K332" s="17">
        <f>+'ANUAL '!K332</f>
        <v>3336</v>
      </c>
      <c r="L332" s="17">
        <f>+'ANUAL '!L332</f>
        <v>1163.98</v>
      </c>
      <c r="M332" s="17">
        <f>+'ANUAL '!M332</f>
        <v>1163.98</v>
      </c>
      <c r="N332" s="17">
        <f>+'ANUAL '!N332</f>
        <v>969.8</v>
      </c>
      <c r="O332" s="17">
        <f>+'ANUAL '!O332</f>
        <v>0</v>
      </c>
    </row>
    <row r="333" spans="1:15" ht="15">
      <c r="A333" s="15"/>
      <c r="B333" s="36" t="s">
        <v>371</v>
      </c>
      <c r="C333" s="31"/>
      <c r="D333" s="31"/>
      <c r="E333" s="32"/>
      <c r="F333" s="16" t="s">
        <v>53</v>
      </c>
      <c r="G333" s="17">
        <f>+'ANUAL '!G333</f>
        <v>552</v>
      </c>
      <c r="H333" s="17">
        <f>+'ANUAL '!H333</f>
        <v>0</v>
      </c>
      <c r="I333" s="17">
        <f>+'ANUAL '!I333</f>
        <v>0</v>
      </c>
      <c r="J333" s="17">
        <f>+'ANUAL '!J333</f>
        <v>552</v>
      </c>
      <c r="K333" s="17">
        <f>+'ANUAL '!K333</f>
        <v>1104</v>
      </c>
      <c r="L333" s="17">
        <f>+'ANUAL '!L333</f>
        <v>384.12</v>
      </c>
      <c r="M333" s="17">
        <f>+'ANUAL '!M333</f>
        <v>384.12</v>
      </c>
      <c r="N333" s="17">
        <f>+'ANUAL '!N333</f>
        <v>320.04</v>
      </c>
      <c r="O333" s="17">
        <f>+'ANUAL '!O333</f>
        <v>0</v>
      </c>
    </row>
    <row r="334" spans="1:15" ht="30">
      <c r="A334" s="11"/>
      <c r="B334" s="35" t="s">
        <v>372</v>
      </c>
      <c r="C334" s="31"/>
      <c r="D334" s="31"/>
      <c r="E334" s="32"/>
      <c r="F334" s="12" t="s">
        <v>373</v>
      </c>
      <c r="G334" s="17">
        <f>+'ANUAL '!G334</f>
        <v>30000</v>
      </c>
      <c r="H334" s="17">
        <f>+'ANUAL '!H334</f>
        <v>8976.4</v>
      </c>
      <c r="I334" s="17">
        <f>+'ANUAL '!I334</f>
        <v>8550.4</v>
      </c>
      <c r="J334" s="17">
        <f>+'ANUAL '!J334</f>
        <v>30426</v>
      </c>
      <c r="K334" s="17">
        <f>+'ANUAL '!K334</f>
        <v>25426</v>
      </c>
      <c r="L334" s="17">
        <f>+'ANUAL '!L334</f>
        <v>25426</v>
      </c>
      <c r="M334" s="17">
        <f>+'ANUAL '!M334</f>
        <v>25426</v>
      </c>
      <c r="N334" s="17">
        <f>+'ANUAL '!N334</f>
        <v>25426</v>
      </c>
      <c r="O334" s="17">
        <f>+'ANUAL '!O334</f>
        <v>0</v>
      </c>
    </row>
    <row r="335" spans="1:15" ht="22.5">
      <c r="A335" s="15"/>
      <c r="B335" s="36" t="s">
        <v>374</v>
      </c>
      <c r="C335" s="31"/>
      <c r="D335" s="31"/>
      <c r="E335" s="32"/>
      <c r="F335" s="16" t="s">
        <v>357</v>
      </c>
      <c r="G335" s="17">
        <f>+'ANUAL '!G335</f>
        <v>4500</v>
      </c>
      <c r="H335" s="17">
        <f>+'ANUAL '!H335</f>
        <v>10088.2</v>
      </c>
      <c r="I335" s="17">
        <f>+'ANUAL '!I335</f>
        <v>1716.4</v>
      </c>
      <c r="J335" s="17">
        <f>+'ANUAL '!J335</f>
        <v>12871.8</v>
      </c>
      <c r="K335" s="17">
        <f>+'ANUAL '!K335</f>
        <v>12871.8</v>
      </c>
      <c r="L335" s="17">
        <f>+'ANUAL '!L335</f>
        <v>12871.8</v>
      </c>
      <c r="M335" s="17">
        <f>+'ANUAL '!M335</f>
        <v>12871.8</v>
      </c>
      <c r="N335" s="17">
        <f>+'ANUAL '!N335</f>
        <v>12871.8</v>
      </c>
      <c r="O335" s="17">
        <f>+'ANUAL '!O335</f>
        <v>0</v>
      </c>
    </row>
    <row r="336" spans="1:15" ht="12.75">
      <c r="A336" s="11"/>
      <c r="B336" s="35" t="s">
        <v>375</v>
      </c>
      <c r="C336" s="31"/>
      <c r="D336" s="31"/>
      <c r="E336" s="32"/>
      <c r="F336" s="12" t="s">
        <v>376</v>
      </c>
      <c r="G336" s="17">
        <f>+'ANUAL '!G336</f>
        <v>6000</v>
      </c>
      <c r="H336" s="17">
        <f>+'ANUAL '!H336</f>
        <v>0</v>
      </c>
      <c r="I336" s="17">
        <f>+'ANUAL '!I336</f>
        <v>2383</v>
      </c>
      <c r="J336" s="17">
        <f>+'ANUAL '!J336</f>
        <v>3617</v>
      </c>
      <c r="K336" s="17">
        <f>+'ANUAL '!K336</f>
        <v>2617</v>
      </c>
      <c r="L336" s="17">
        <f>+'ANUAL '!L336</f>
        <v>2617</v>
      </c>
      <c r="M336" s="17">
        <f>+'ANUAL '!M336</f>
        <v>2617</v>
      </c>
      <c r="N336" s="17">
        <f>+'ANUAL '!N336</f>
        <v>2617</v>
      </c>
      <c r="O336" s="17">
        <f>+'ANUAL '!O336</f>
        <v>0</v>
      </c>
    </row>
    <row r="337" spans="1:15" ht="12.75">
      <c r="A337" s="15"/>
      <c r="B337" s="36" t="s">
        <v>377</v>
      </c>
      <c r="C337" s="31"/>
      <c r="D337" s="31"/>
      <c r="E337" s="32"/>
      <c r="F337" s="16" t="s">
        <v>92</v>
      </c>
      <c r="G337" s="17">
        <f>+'ANUAL '!G337</f>
        <v>96000</v>
      </c>
      <c r="H337" s="17">
        <f>+'ANUAL '!H337</f>
        <v>4929.55</v>
      </c>
      <c r="I337" s="17">
        <f>+'ANUAL '!I337</f>
        <v>34701.12</v>
      </c>
      <c r="J337" s="17">
        <f>+'ANUAL '!J337</f>
        <v>66228.43</v>
      </c>
      <c r="K337" s="17">
        <f>+'ANUAL '!K337</f>
        <v>50228.43</v>
      </c>
      <c r="L337" s="17">
        <f>+'ANUAL '!L337</f>
        <v>50228.43</v>
      </c>
      <c r="M337" s="17">
        <f>+'ANUAL '!M337</f>
        <v>50228.43</v>
      </c>
      <c r="N337" s="17">
        <f>+'ANUAL '!N337</f>
        <v>50228.43</v>
      </c>
      <c r="O337" s="17">
        <f>+'ANUAL '!O337</f>
        <v>0</v>
      </c>
    </row>
    <row r="338" spans="1:15" ht="12.75">
      <c r="A338" s="11"/>
      <c r="B338" s="35" t="s">
        <v>378</v>
      </c>
      <c r="C338" s="31"/>
      <c r="D338" s="31"/>
      <c r="E338" s="32"/>
      <c r="F338" s="12" t="s">
        <v>379</v>
      </c>
      <c r="G338" s="17">
        <f>+'ANUAL '!G338</f>
        <v>18000</v>
      </c>
      <c r="H338" s="17">
        <f>+'ANUAL '!H338</f>
        <v>57</v>
      </c>
      <c r="I338" s="17">
        <f>+'ANUAL '!I338</f>
        <v>6879.2</v>
      </c>
      <c r="J338" s="17">
        <f>+'ANUAL '!J338</f>
        <v>11177.8</v>
      </c>
      <c r="K338" s="17">
        <f>+'ANUAL '!K338</f>
        <v>8177.8</v>
      </c>
      <c r="L338" s="17">
        <f>+'ANUAL '!L338</f>
        <v>8177.8</v>
      </c>
      <c r="M338" s="17">
        <f>+'ANUAL '!M338</f>
        <v>8177.8</v>
      </c>
      <c r="N338" s="17">
        <f>+'ANUAL '!N338</f>
        <v>8177.8</v>
      </c>
      <c r="O338" s="17">
        <f>+'ANUAL '!O338</f>
        <v>0</v>
      </c>
    </row>
    <row r="339" spans="1:15" ht="12.75">
      <c r="A339" s="15"/>
      <c r="B339" s="36" t="s">
        <v>380</v>
      </c>
      <c r="C339" s="31"/>
      <c r="D339" s="31"/>
      <c r="E339" s="32"/>
      <c r="F339" s="16" t="s">
        <v>47</v>
      </c>
      <c r="G339" s="17">
        <f>+'ANUAL '!G339</f>
        <v>18000</v>
      </c>
      <c r="H339" s="17">
        <f>+'ANUAL '!H339</f>
        <v>0</v>
      </c>
      <c r="I339" s="17">
        <f>+'ANUAL '!I339</f>
        <v>14453</v>
      </c>
      <c r="J339" s="17">
        <f>+'ANUAL '!J339</f>
        <v>3547</v>
      </c>
      <c r="K339" s="17">
        <f>+'ANUAL '!K339</f>
        <v>3000</v>
      </c>
      <c r="L339" s="17">
        <f>+'ANUAL '!L339</f>
        <v>3000</v>
      </c>
      <c r="M339" s="17">
        <f>+'ANUAL '!M339</f>
        <v>3000</v>
      </c>
      <c r="N339" s="17">
        <f>+'ANUAL '!N339</f>
        <v>3000</v>
      </c>
      <c r="O339" s="17">
        <f>+'ANUAL '!O339</f>
        <v>0</v>
      </c>
    </row>
    <row r="340" spans="1:15" ht="12.75">
      <c r="A340" s="11"/>
      <c r="B340" s="35" t="s">
        <v>381</v>
      </c>
      <c r="C340" s="31"/>
      <c r="D340" s="31"/>
      <c r="E340" s="32"/>
      <c r="F340" s="12" t="s">
        <v>361</v>
      </c>
      <c r="G340" s="17">
        <f>+'ANUAL '!G340</f>
        <v>21000</v>
      </c>
      <c r="H340" s="17">
        <f>+'ANUAL '!H340</f>
        <v>121</v>
      </c>
      <c r="I340" s="17">
        <f>+'ANUAL '!I340</f>
        <v>16197</v>
      </c>
      <c r="J340" s="17">
        <f>+'ANUAL '!J340</f>
        <v>4924</v>
      </c>
      <c r="K340" s="17">
        <f>+'ANUAL '!K340</f>
        <v>4924</v>
      </c>
      <c r="L340" s="17">
        <f>+'ANUAL '!L340</f>
        <v>4924</v>
      </c>
      <c r="M340" s="17">
        <f>+'ANUAL '!M340</f>
        <v>4924</v>
      </c>
      <c r="N340" s="17">
        <f>+'ANUAL '!N340</f>
        <v>4924</v>
      </c>
      <c r="O340" s="17">
        <f>+'ANUAL '!O340</f>
        <v>0</v>
      </c>
    </row>
    <row r="341" spans="1:15" ht="12.75">
      <c r="A341" s="15"/>
      <c r="B341" s="36" t="s">
        <v>382</v>
      </c>
      <c r="C341" s="31"/>
      <c r="D341" s="31"/>
      <c r="E341" s="32"/>
      <c r="F341" s="16" t="s">
        <v>55</v>
      </c>
      <c r="G341" s="17">
        <f>+'ANUAL '!G341</f>
        <v>1356</v>
      </c>
      <c r="H341" s="17">
        <f>+'ANUAL '!H341</f>
        <v>0</v>
      </c>
      <c r="I341" s="17">
        <f>+'ANUAL '!I341</f>
        <v>0</v>
      </c>
      <c r="J341" s="17">
        <f>+'ANUAL '!J341</f>
        <v>1356</v>
      </c>
      <c r="K341" s="17">
        <f>+'ANUAL '!K341</f>
        <v>2712</v>
      </c>
      <c r="L341" s="17">
        <f>+'ANUAL '!L341</f>
        <v>1557.13</v>
      </c>
      <c r="M341" s="17">
        <f>+'ANUAL '!M341</f>
        <v>1557.13</v>
      </c>
      <c r="N341" s="17">
        <f>+'ANUAL '!N341</f>
        <v>1233.72</v>
      </c>
      <c r="O341" s="17">
        <f>+'ANUAL '!O341</f>
        <v>0</v>
      </c>
    </row>
    <row r="342" spans="1:15" ht="15">
      <c r="A342" s="11"/>
      <c r="B342" s="35" t="s">
        <v>383</v>
      </c>
      <c r="C342" s="31"/>
      <c r="D342" s="31"/>
      <c r="E342" s="32"/>
      <c r="F342" s="12" t="s">
        <v>53</v>
      </c>
      <c r="G342" s="17">
        <f>+'ANUAL '!G342</f>
        <v>450</v>
      </c>
      <c r="H342" s="17">
        <f>+'ANUAL '!H342</f>
        <v>0</v>
      </c>
      <c r="I342" s="17">
        <f>+'ANUAL '!I342</f>
        <v>0</v>
      </c>
      <c r="J342" s="17">
        <f>+'ANUAL '!J342</f>
        <v>450</v>
      </c>
      <c r="K342" s="17">
        <f>+'ANUAL '!K342</f>
        <v>900</v>
      </c>
      <c r="L342" s="17">
        <f>+'ANUAL '!L342</f>
        <v>513.86</v>
      </c>
      <c r="M342" s="17">
        <f>+'ANUAL '!M342</f>
        <v>513.86</v>
      </c>
      <c r="N342" s="17">
        <f>+'ANUAL '!N342</f>
        <v>407.14</v>
      </c>
      <c r="O342" s="17">
        <f>+'ANUAL '!O342</f>
        <v>0</v>
      </c>
    </row>
    <row r="343" spans="1:15" ht="12.75">
      <c r="A343" s="15"/>
      <c r="B343" s="36" t="s">
        <v>377</v>
      </c>
      <c r="C343" s="31"/>
      <c r="D343" s="31"/>
      <c r="E343" s="32"/>
      <c r="F343" s="16" t="s">
        <v>92</v>
      </c>
      <c r="G343" s="17">
        <f>+'ANUAL '!G343</f>
        <v>0</v>
      </c>
      <c r="H343" s="17">
        <f>+'ANUAL '!H343</f>
        <v>4250</v>
      </c>
      <c r="I343" s="17">
        <f>+'ANUAL '!I343</f>
        <v>0</v>
      </c>
      <c r="J343" s="17">
        <f>+'ANUAL '!J343</f>
        <v>4250</v>
      </c>
      <c r="K343" s="17">
        <f>+'ANUAL '!K343</f>
        <v>4250</v>
      </c>
      <c r="L343" s="17">
        <f>+'ANUAL '!L343</f>
        <v>4250</v>
      </c>
      <c r="M343" s="17">
        <f>+'ANUAL '!M343</f>
        <v>4250</v>
      </c>
      <c r="N343" s="17">
        <f>+'ANUAL '!N343</f>
        <v>4250</v>
      </c>
      <c r="O343" s="17">
        <f>+'ANUAL '!O343</f>
        <v>0</v>
      </c>
    </row>
    <row r="344" spans="1:15" ht="12.75">
      <c r="A344" s="38" t="s">
        <v>56</v>
      </c>
      <c r="B344" s="31"/>
      <c r="C344" s="31"/>
      <c r="D344" s="31"/>
      <c r="E344" s="31"/>
      <c r="F344" s="32"/>
      <c r="G344" s="10">
        <f>SUM(G345:G353)</f>
        <v>214843</v>
      </c>
      <c r="H344" s="10">
        <f aca="true" t="shared" si="32" ref="H344:O344">SUM(H345:H353)</f>
        <v>96747.47</v>
      </c>
      <c r="I344" s="10">
        <f t="shared" si="32"/>
        <v>0</v>
      </c>
      <c r="J344" s="10">
        <f t="shared" si="32"/>
        <v>311590.47</v>
      </c>
      <c r="K344" s="10">
        <f t="shared" si="32"/>
        <v>96747.47000000003</v>
      </c>
      <c r="L344" s="10">
        <f t="shared" si="32"/>
        <v>212547.6</v>
      </c>
      <c r="M344" s="10">
        <f t="shared" si="32"/>
        <v>212547.6</v>
      </c>
      <c r="N344" s="10">
        <f t="shared" si="32"/>
        <v>212547.6</v>
      </c>
      <c r="O344" s="10">
        <f t="shared" si="32"/>
        <v>0</v>
      </c>
    </row>
    <row r="345" spans="1:15" ht="12.75">
      <c r="A345" s="11"/>
      <c r="B345" s="35" t="s">
        <v>384</v>
      </c>
      <c r="C345" s="31"/>
      <c r="D345" s="31"/>
      <c r="E345" s="32"/>
      <c r="F345" s="12" t="s">
        <v>60</v>
      </c>
      <c r="G345" s="13">
        <f>+'ANUAL '!G345-'ENERO-MARZO'!G344</f>
        <v>9089</v>
      </c>
      <c r="H345" s="13">
        <f>+'ANUAL '!H345-'ENERO-MARZO'!H344</f>
        <v>0</v>
      </c>
      <c r="I345" s="13">
        <f>+'ANUAL '!I345-'ENERO-MARZO'!I344</f>
        <v>0</v>
      </c>
      <c r="J345" s="13">
        <f>+'ANUAL '!J345-'ENERO-MARZO'!J344</f>
        <v>9089</v>
      </c>
      <c r="K345" s="13">
        <f>+'ANUAL '!K345-'ENERO-MARZO'!K344</f>
        <v>0</v>
      </c>
      <c r="L345" s="13">
        <f>+'ANUAL '!L345-'ENERO-MARZO'!L344</f>
        <v>0</v>
      </c>
      <c r="M345" s="13">
        <f>+'ANUAL '!M345-'ENERO-MARZO'!M344</f>
        <v>0</v>
      </c>
      <c r="N345" s="13">
        <f>+'ANUAL '!N345-'ENERO-MARZO'!N344</f>
        <v>0</v>
      </c>
      <c r="O345" s="13">
        <f>+'ANUAL '!O345-'ENERO-MARZO'!O344</f>
        <v>0</v>
      </c>
    </row>
    <row r="346" spans="1:15" ht="12.75">
      <c r="A346" s="15"/>
      <c r="B346" s="36" t="s">
        <v>385</v>
      </c>
      <c r="C346" s="31"/>
      <c r="D346" s="31"/>
      <c r="E346" s="32"/>
      <c r="F346" s="16" t="s">
        <v>60</v>
      </c>
      <c r="G346" s="13">
        <f>+'ANUAL '!G346-'ENERO-MARZO'!G345</f>
        <v>898</v>
      </c>
      <c r="H346" s="13">
        <f>+'ANUAL '!H346-'ENERO-MARZO'!H345</f>
        <v>0</v>
      </c>
      <c r="I346" s="13">
        <f>+'ANUAL '!I346-'ENERO-MARZO'!I345</f>
        <v>0</v>
      </c>
      <c r="J346" s="13">
        <f>+'ANUAL '!J346-'ENERO-MARZO'!J345</f>
        <v>898</v>
      </c>
      <c r="K346" s="13">
        <f>+'ANUAL '!K346-'ENERO-MARZO'!K345</f>
        <v>0</v>
      </c>
      <c r="L346" s="13">
        <f>+'ANUAL '!L346-'ENERO-MARZO'!L345</f>
        <v>0</v>
      </c>
      <c r="M346" s="13">
        <f>+'ANUAL '!M346-'ENERO-MARZO'!M345</f>
        <v>0</v>
      </c>
      <c r="N346" s="13">
        <f>+'ANUAL '!N346-'ENERO-MARZO'!N345</f>
        <v>0</v>
      </c>
      <c r="O346" s="13">
        <f>+'ANUAL '!O346-'ENERO-MARZO'!O345</f>
        <v>0</v>
      </c>
    </row>
    <row r="347" spans="1:15" ht="12.75">
      <c r="A347" s="11"/>
      <c r="B347" s="35" t="s">
        <v>386</v>
      </c>
      <c r="C347" s="31"/>
      <c r="D347" s="31"/>
      <c r="E347" s="32"/>
      <c r="F347" s="12" t="s">
        <v>60</v>
      </c>
      <c r="G347" s="13">
        <f>+'ANUAL '!G347-'ENERO-MARZO'!G346</f>
        <v>73123</v>
      </c>
      <c r="H347" s="13">
        <f>+'ANUAL '!H347-'ENERO-MARZO'!H346</f>
        <v>96747.47</v>
      </c>
      <c r="I347" s="13">
        <f>+'ANUAL '!I347-'ENERO-MARZO'!I346</f>
        <v>0</v>
      </c>
      <c r="J347" s="13">
        <f>+'ANUAL '!J347-'ENERO-MARZO'!J346</f>
        <v>169870.47</v>
      </c>
      <c r="K347" s="13">
        <f>+'ANUAL '!K347-'ENERO-MARZO'!K346</f>
        <v>96747.47000000003</v>
      </c>
      <c r="L347" s="13">
        <f>+'ANUAL '!L347-'ENERO-MARZO'!L346</f>
        <v>212547.6</v>
      </c>
      <c r="M347" s="13">
        <f>+'ANUAL '!M347-'ENERO-MARZO'!M346</f>
        <v>212547.6</v>
      </c>
      <c r="N347" s="13">
        <f>+'ANUAL '!N347-'ENERO-MARZO'!N346</f>
        <v>212547.6</v>
      </c>
      <c r="O347" s="13">
        <f>+'ANUAL '!O347-'ENERO-MARZO'!O346</f>
        <v>0</v>
      </c>
    </row>
    <row r="348" spans="1:15" ht="12.75">
      <c r="A348" s="15"/>
      <c r="B348" s="36" t="s">
        <v>387</v>
      </c>
      <c r="C348" s="31"/>
      <c r="D348" s="31"/>
      <c r="E348" s="32"/>
      <c r="F348" s="16" t="s">
        <v>60</v>
      </c>
      <c r="G348" s="13">
        <f>+'ANUAL '!G348-'ENERO-MARZO'!G347</f>
        <v>7031</v>
      </c>
      <c r="H348" s="13">
        <f>+'ANUAL '!H348-'ENERO-MARZO'!H347</f>
        <v>0</v>
      </c>
      <c r="I348" s="13">
        <f>+'ANUAL '!I348-'ENERO-MARZO'!I347</f>
        <v>0</v>
      </c>
      <c r="J348" s="13">
        <f>+'ANUAL '!J348-'ENERO-MARZO'!J347</f>
        <v>7031</v>
      </c>
      <c r="K348" s="13">
        <f>+'ANUAL '!K348-'ENERO-MARZO'!K347</f>
        <v>0</v>
      </c>
      <c r="L348" s="13">
        <f>+'ANUAL '!L348-'ENERO-MARZO'!L347</f>
        <v>0</v>
      </c>
      <c r="M348" s="13">
        <f>+'ANUAL '!M348-'ENERO-MARZO'!M347</f>
        <v>0</v>
      </c>
      <c r="N348" s="13">
        <f>+'ANUAL '!N348-'ENERO-MARZO'!N347</f>
        <v>0</v>
      </c>
      <c r="O348" s="13">
        <f>+'ANUAL '!O348-'ENERO-MARZO'!O347</f>
        <v>0</v>
      </c>
    </row>
    <row r="349" spans="1:15" ht="12.75">
      <c r="A349" s="11"/>
      <c r="B349" s="35" t="s">
        <v>388</v>
      </c>
      <c r="C349" s="31"/>
      <c r="D349" s="31"/>
      <c r="E349" s="32"/>
      <c r="F349" s="12" t="s">
        <v>60</v>
      </c>
      <c r="G349" s="13">
        <f>+'ANUAL '!G349-'ENERO-MARZO'!G348</f>
        <v>57240</v>
      </c>
      <c r="H349" s="13">
        <f>+'ANUAL '!H349-'ENERO-MARZO'!H348</f>
        <v>0</v>
      </c>
      <c r="I349" s="13">
        <f>+'ANUAL '!I349-'ENERO-MARZO'!I348</f>
        <v>0</v>
      </c>
      <c r="J349" s="13">
        <f>+'ANUAL '!J349-'ENERO-MARZO'!J348</f>
        <v>57240</v>
      </c>
      <c r="K349" s="13">
        <f>+'ANUAL '!K349-'ENERO-MARZO'!K348</f>
        <v>0</v>
      </c>
      <c r="L349" s="13">
        <f>+'ANUAL '!L349-'ENERO-MARZO'!L348</f>
        <v>0</v>
      </c>
      <c r="M349" s="13">
        <f>+'ANUAL '!M349-'ENERO-MARZO'!M348</f>
        <v>0</v>
      </c>
      <c r="N349" s="13">
        <f>+'ANUAL '!N349-'ENERO-MARZO'!N348</f>
        <v>0</v>
      </c>
      <c r="O349" s="13">
        <f>+'ANUAL '!O349-'ENERO-MARZO'!O348</f>
        <v>0</v>
      </c>
    </row>
    <row r="350" spans="1:15" ht="12.75">
      <c r="A350" s="15"/>
      <c r="B350" s="36" t="s">
        <v>389</v>
      </c>
      <c r="C350" s="31"/>
      <c r="D350" s="31"/>
      <c r="E350" s="32"/>
      <c r="F350" s="16" t="s">
        <v>60</v>
      </c>
      <c r="G350" s="13">
        <f>+'ANUAL '!G350-'ENERO-MARZO'!G349</f>
        <v>1546</v>
      </c>
      <c r="H350" s="13">
        <f>+'ANUAL '!H350-'ENERO-MARZO'!H349</f>
        <v>0</v>
      </c>
      <c r="I350" s="13">
        <f>+'ANUAL '!I350-'ENERO-MARZO'!I349</f>
        <v>0</v>
      </c>
      <c r="J350" s="13">
        <f>+'ANUAL '!J350-'ENERO-MARZO'!J349</f>
        <v>1546</v>
      </c>
      <c r="K350" s="13">
        <f>+'ANUAL '!K350-'ENERO-MARZO'!K349</f>
        <v>0</v>
      </c>
      <c r="L350" s="13">
        <f>+'ANUAL '!L350-'ENERO-MARZO'!L349</f>
        <v>0</v>
      </c>
      <c r="M350" s="13">
        <f>+'ANUAL '!M350-'ENERO-MARZO'!M349</f>
        <v>0</v>
      </c>
      <c r="N350" s="13">
        <f>+'ANUAL '!N350-'ENERO-MARZO'!N349</f>
        <v>0</v>
      </c>
      <c r="O350" s="13">
        <f>+'ANUAL '!O350-'ENERO-MARZO'!O349</f>
        <v>0</v>
      </c>
    </row>
    <row r="351" spans="1:15" ht="12.75">
      <c r="A351" s="11"/>
      <c r="B351" s="35" t="s">
        <v>390</v>
      </c>
      <c r="C351" s="31"/>
      <c r="D351" s="31"/>
      <c r="E351" s="32"/>
      <c r="F351" s="12" t="s">
        <v>60</v>
      </c>
      <c r="G351" s="13">
        <f>+'ANUAL '!G351-'ENERO-MARZO'!G350</f>
        <v>2117</v>
      </c>
      <c r="H351" s="13">
        <f>+'ANUAL '!H351-'ENERO-MARZO'!H350</f>
        <v>0</v>
      </c>
      <c r="I351" s="13">
        <f>+'ANUAL '!I351-'ENERO-MARZO'!I350</f>
        <v>0</v>
      </c>
      <c r="J351" s="13">
        <f>+'ANUAL '!J351-'ENERO-MARZO'!J350</f>
        <v>2117</v>
      </c>
      <c r="K351" s="13">
        <f>+'ANUAL '!K351-'ENERO-MARZO'!K350</f>
        <v>0</v>
      </c>
      <c r="L351" s="13">
        <f>+'ANUAL '!L351-'ENERO-MARZO'!L350</f>
        <v>0</v>
      </c>
      <c r="M351" s="13">
        <f>+'ANUAL '!M351-'ENERO-MARZO'!M350</f>
        <v>0</v>
      </c>
      <c r="N351" s="13">
        <f>+'ANUAL '!N351-'ENERO-MARZO'!N350</f>
        <v>0</v>
      </c>
      <c r="O351" s="13">
        <f>+'ANUAL '!O351-'ENERO-MARZO'!O350</f>
        <v>0</v>
      </c>
    </row>
    <row r="352" spans="1:15" ht="12.75">
      <c r="A352" s="15"/>
      <c r="B352" s="36" t="s">
        <v>391</v>
      </c>
      <c r="C352" s="31"/>
      <c r="D352" s="31"/>
      <c r="E352" s="32"/>
      <c r="F352" s="16" t="s">
        <v>60</v>
      </c>
      <c r="G352" s="13">
        <f>+'ANUAL '!G352-'ENERO-MARZO'!G351</f>
        <v>46613</v>
      </c>
      <c r="H352" s="13">
        <f>+'ANUAL '!H352-'ENERO-MARZO'!H351</f>
        <v>0</v>
      </c>
      <c r="I352" s="13">
        <f>+'ANUAL '!I352-'ENERO-MARZO'!I351</f>
        <v>0</v>
      </c>
      <c r="J352" s="13">
        <f>+'ANUAL '!J352-'ENERO-MARZO'!J351</f>
        <v>46613</v>
      </c>
      <c r="K352" s="13">
        <f>+'ANUAL '!K352-'ENERO-MARZO'!K351</f>
        <v>0</v>
      </c>
      <c r="L352" s="13">
        <f>+'ANUAL '!L352-'ENERO-MARZO'!L351</f>
        <v>0</v>
      </c>
      <c r="M352" s="13">
        <f>+'ANUAL '!M352-'ENERO-MARZO'!M351</f>
        <v>0</v>
      </c>
      <c r="N352" s="13">
        <f>+'ANUAL '!N352-'ENERO-MARZO'!N351</f>
        <v>0</v>
      </c>
      <c r="O352" s="13">
        <f>+'ANUAL '!O352-'ENERO-MARZO'!O351</f>
        <v>0</v>
      </c>
    </row>
    <row r="353" spans="1:15" ht="12.75">
      <c r="A353" s="11"/>
      <c r="B353" s="35" t="s">
        <v>392</v>
      </c>
      <c r="C353" s="31"/>
      <c r="D353" s="31"/>
      <c r="E353" s="32"/>
      <c r="F353" s="12" t="s">
        <v>60</v>
      </c>
      <c r="G353" s="13">
        <f>+'ANUAL '!G353-'ENERO-MARZO'!G352</f>
        <v>17186</v>
      </c>
      <c r="H353" s="13">
        <f>+'ANUAL '!H353-'ENERO-MARZO'!H352</f>
        <v>0</v>
      </c>
      <c r="I353" s="13">
        <f>+'ANUAL '!I353-'ENERO-MARZO'!I352</f>
        <v>0</v>
      </c>
      <c r="J353" s="13">
        <f>+'ANUAL '!J353-'ENERO-MARZO'!J352</f>
        <v>17186</v>
      </c>
      <c r="K353" s="13">
        <f>+'ANUAL '!K353-'ENERO-MARZO'!K352</f>
        <v>0</v>
      </c>
      <c r="L353" s="13">
        <f>+'ANUAL '!L353-'ENERO-MARZO'!L352</f>
        <v>0</v>
      </c>
      <c r="M353" s="13">
        <f>+'ANUAL '!M353-'ENERO-MARZO'!M352</f>
        <v>0</v>
      </c>
      <c r="N353" s="13">
        <f>+'ANUAL '!N353-'ENERO-MARZO'!N352</f>
        <v>0</v>
      </c>
      <c r="O353" s="13">
        <f>+'ANUAL '!O353-'ENERO-MARZO'!O352</f>
        <v>0</v>
      </c>
    </row>
    <row r="354" spans="1:15" ht="12.75">
      <c r="A354" s="38" t="s">
        <v>393</v>
      </c>
      <c r="B354" s="31"/>
      <c r="C354" s="31"/>
      <c r="D354" s="31"/>
      <c r="E354" s="31"/>
      <c r="F354" s="32"/>
      <c r="G354" s="10">
        <f>SUM(G355:G357)</f>
        <v>1234998</v>
      </c>
      <c r="H354" s="10">
        <f aca="true" t="shared" si="33" ref="H354:O354">SUM(H355:H357)</f>
        <v>0</v>
      </c>
      <c r="I354" s="10">
        <f t="shared" si="33"/>
        <v>0</v>
      </c>
      <c r="J354" s="10">
        <f t="shared" si="33"/>
        <v>1234998</v>
      </c>
      <c r="K354" s="10">
        <f t="shared" si="33"/>
        <v>0</v>
      </c>
      <c r="L354" s="10">
        <f t="shared" si="33"/>
        <v>1234998</v>
      </c>
      <c r="M354" s="10">
        <f t="shared" si="33"/>
        <v>1234998</v>
      </c>
      <c r="N354" s="10">
        <f t="shared" si="33"/>
        <v>1234998</v>
      </c>
      <c r="O354" s="10">
        <f t="shared" si="33"/>
        <v>0</v>
      </c>
    </row>
    <row r="355" spans="1:15" ht="12.75">
      <c r="A355" s="15"/>
      <c r="B355" s="36" t="s">
        <v>394</v>
      </c>
      <c r="C355" s="31"/>
      <c r="D355" s="31"/>
      <c r="E355" s="32"/>
      <c r="F355" s="16" t="s">
        <v>395</v>
      </c>
      <c r="G355" s="17">
        <f>+'ANUAL '!G355-'ENERO-MARZO'!G354</f>
        <v>450000</v>
      </c>
      <c r="H355" s="17">
        <f>+'ANUAL '!H355-'ENERO-MARZO'!H354</f>
        <v>0</v>
      </c>
      <c r="I355" s="17">
        <f>+'ANUAL '!I355-'ENERO-MARZO'!I354</f>
        <v>0</v>
      </c>
      <c r="J355" s="17">
        <f>+'ANUAL '!J355-'ENERO-MARZO'!J354</f>
        <v>450000</v>
      </c>
      <c r="K355" s="17">
        <f>+'ANUAL '!K355-'ENERO-MARZO'!K354</f>
        <v>0</v>
      </c>
      <c r="L355" s="17">
        <f>+'ANUAL '!L355-'ENERO-MARZO'!L354</f>
        <v>450000</v>
      </c>
      <c r="M355" s="17">
        <f>+'ANUAL '!M355-'ENERO-MARZO'!M354</f>
        <v>450000</v>
      </c>
      <c r="N355" s="17">
        <f>+'ANUAL '!N355-'ENERO-MARZO'!N354</f>
        <v>450000</v>
      </c>
      <c r="O355" s="17">
        <f>+'ANUAL '!O355-'ENERO-MARZO'!O354</f>
        <v>0</v>
      </c>
    </row>
    <row r="356" spans="1:15" ht="12.75">
      <c r="A356" s="11"/>
      <c r="B356" s="35" t="s">
        <v>396</v>
      </c>
      <c r="C356" s="31"/>
      <c r="D356" s="31"/>
      <c r="E356" s="32"/>
      <c r="F356" s="12" t="s">
        <v>395</v>
      </c>
      <c r="G356" s="17">
        <f>+'ANUAL '!G356-'ENERO-MARZO'!G355</f>
        <v>360000</v>
      </c>
      <c r="H356" s="17">
        <f>+'ANUAL '!H356-'ENERO-MARZO'!H355</f>
        <v>0</v>
      </c>
      <c r="I356" s="17">
        <f>+'ANUAL '!I356-'ENERO-MARZO'!I355</f>
        <v>0</v>
      </c>
      <c r="J356" s="17">
        <f>+'ANUAL '!J356-'ENERO-MARZO'!J355</f>
        <v>360000</v>
      </c>
      <c r="K356" s="17">
        <f>+'ANUAL '!K356-'ENERO-MARZO'!K355</f>
        <v>0</v>
      </c>
      <c r="L356" s="17">
        <f>+'ANUAL '!L356-'ENERO-MARZO'!L355</f>
        <v>360000</v>
      </c>
      <c r="M356" s="17">
        <f>+'ANUAL '!M356-'ENERO-MARZO'!M355</f>
        <v>360000</v>
      </c>
      <c r="N356" s="17">
        <f>+'ANUAL '!N356-'ENERO-MARZO'!N355</f>
        <v>360000</v>
      </c>
      <c r="O356" s="17">
        <f>+'ANUAL '!O356-'ENERO-MARZO'!O355</f>
        <v>0</v>
      </c>
    </row>
    <row r="357" spans="1:15" ht="12.75">
      <c r="A357" s="15"/>
      <c r="B357" s="36" t="s">
        <v>397</v>
      </c>
      <c r="C357" s="31"/>
      <c r="D357" s="31"/>
      <c r="E357" s="32"/>
      <c r="F357" s="16" t="s">
        <v>395</v>
      </c>
      <c r="G357" s="17">
        <f>+'ANUAL '!G357-'ENERO-MARZO'!G356</f>
        <v>424998</v>
      </c>
      <c r="H357" s="17">
        <f>+'ANUAL '!H357-'ENERO-MARZO'!H356</f>
        <v>0</v>
      </c>
      <c r="I357" s="17">
        <f>+'ANUAL '!I357-'ENERO-MARZO'!I356</f>
        <v>0</v>
      </c>
      <c r="J357" s="17">
        <f>+'ANUAL '!J357-'ENERO-MARZO'!J356</f>
        <v>424998</v>
      </c>
      <c r="K357" s="17">
        <f>+'ANUAL '!K357-'ENERO-MARZO'!K356</f>
        <v>0</v>
      </c>
      <c r="L357" s="17">
        <f>+'ANUAL '!L357-'ENERO-MARZO'!L356</f>
        <v>424998</v>
      </c>
      <c r="M357" s="17">
        <f>+'ANUAL '!M357-'ENERO-MARZO'!M356</f>
        <v>424998</v>
      </c>
      <c r="N357" s="17">
        <f>+'ANUAL '!N357-'ENERO-MARZO'!N356</f>
        <v>424998</v>
      </c>
      <c r="O357" s="17">
        <f>+'ANUAL '!O357-'ENERO-MARZO'!O356</f>
        <v>0</v>
      </c>
    </row>
    <row r="358" spans="1:15" ht="12.75">
      <c r="A358" s="37" t="s">
        <v>398</v>
      </c>
      <c r="B358" s="31"/>
      <c r="C358" s="31"/>
      <c r="D358" s="31"/>
      <c r="E358" s="31"/>
      <c r="F358" s="32"/>
      <c r="G358" s="9">
        <f>SUM(G359+G378+G385)</f>
        <v>191250</v>
      </c>
      <c r="H358" s="9">
        <f aca="true" t="shared" si="34" ref="H358:O358">SUM(H359+H378+H385)</f>
        <v>0</v>
      </c>
      <c r="I358" s="9">
        <f t="shared" si="34"/>
        <v>8706</v>
      </c>
      <c r="J358" s="9">
        <f t="shared" si="34"/>
        <v>182544</v>
      </c>
      <c r="K358" s="9">
        <f t="shared" si="34"/>
        <v>-2625.8499999999985</v>
      </c>
      <c r="L358" s="9">
        <f t="shared" si="34"/>
        <v>198792.21000000002</v>
      </c>
      <c r="M358" s="9">
        <f t="shared" si="34"/>
        <v>198792.21000000002</v>
      </c>
      <c r="N358" s="9">
        <f t="shared" si="34"/>
        <v>200557.82000000004</v>
      </c>
      <c r="O358" s="9">
        <f t="shared" si="34"/>
        <v>0</v>
      </c>
    </row>
    <row r="359" spans="1:15" ht="12.75">
      <c r="A359" s="38" t="s">
        <v>17</v>
      </c>
      <c r="B359" s="31"/>
      <c r="C359" s="31"/>
      <c r="D359" s="31"/>
      <c r="E359" s="31"/>
      <c r="F359" s="32"/>
      <c r="G359" s="10">
        <f>SUM(G360:G377)</f>
        <v>174101</v>
      </c>
      <c r="H359" s="10">
        <f aca="true" t="shared" si="35" ref="H359:O359">SUM(H360:H377)</f>
        <v>0</v>
      </c>
      <c r="I359" s="10">
        <f t="shared" si="35"/>
        <v>0</v>
      </c>
      <c r="J359" s="10">
        <f t="shared" si="35"/>
        <v>174101</v>
      </c>
      <c r="K359" s="10">
        <f t="shared" si="35"/>
        <v>-5478.8499999999985</v>
      </c>
      <c r="L359" s="10">
        <f t="shared" si="35"/>
        <v>190434.35000000003</v>
      </c>
      <c r="M359" s="10">
        <f t="shared" si="35"/>
        <v>190434.35000000003</v>
      </c>
      <c r="N359" s="10">
        <f t="shared" si="35"/>
        <v>190434.35000000003</v>
      </c>
      <c r="O359" s="10">
        <f t="shared" si="35"/>
        <v>0</v>
      </c>
    </row>
    <row r="360" spans="1:15" ht="15">
      <c r="A360" s="11"/>
      <c r="B360" s="35" t="s">
        <v>399</v>
      </c>
      <c r="C360" s="31"/>
      <c r="D360" s="31"/>
      <c r="E360" s="32"/>
      <c r="F360" s="12" t="s">
        <v>27</v>
      </c>
      <c r="G360" s="13">
        <f>+'ANUAL '!G360-'ENERO-MARZO'!G359</f>
        <v>327</v>
      </c>
      <c r="H360" s="13">
        <f>+'ANUAL '!H360-'ENERO-MARZO'!H359</f>
        <v>0</v>
      </c>
      <c r="I360" s="13">
        <f>+'ANUAL '!I360-'ENERO-MARZO'!I359</f>
        <v>0</v>
      </c>
      <c r="J360" s="13">
        <f>+'ANUAL '!J360-'ENERO-MARZO'!J359</f>
        <v>327</v>
      </c>
      <c r="K360" s="13">
        <f>+'ANUAL '!K360-'ENERO-MARZO'!K359</f>
        <v>0</v>
      </c>
      <c r="L360" s="13">
        <f>+'ANUAL '!L360-'ENERO-MARZO'!L359</f>
        <v>327</v>
      </c>
      <c r="M360" s="13">
        <f>+'ANUAL '!M360-'ENERO-MARZO'!M359</f>
        <v>327</v>
      </c>
      <c r="N360" s="13">
        <f>+'ANUAL '!N360-'ENERO-MARZO'!N359</f>
        <v>327</v>
      </c>
      <c r="O360" s="13">
        <f>+'ANUAL '!O360-'ENERO-MARZO'!O359</f>
        <v>0</v>
      </c>
    </row>
    <row r="361" spans="1:15" ht="12.75">
      <c r="A361" s="15"/>
      <c r="B361" s="36" t="s">
        <v>400</v>
      </c>
      <c r="C361" s="31"/>
      <c r="D361" s="31"/>
      <c r="E361" s="32"/>
      <c r="F361" s="16" t="s">
        <v>37</v>
      </c>
      <c r="G361" s="13">
        <f>+'ANUAL '!G361-'ENERO-MARZO'!G360</f>
        <v>1200</v>
      </c>
      <c r="H361" s="13">
        <f>+'ANUAL '!H361-'ENERO-MARZO'!H360</f>
        <v>0</v>
      </c>
      <c r="I361" s="13">
        <f>+'ANUAL '!I361-'ENERO-MARZO'!I360</f>
        <v>0</v>
      </c>
      <c r="J361" s="13">
        <f>+'ANUAL '!J361-'ENERO-MARZO'!J360</f>
        <v>1200</v>
      </c>
      <c r="K361" s="13">
        <f>+'ANUAL '!K361-'ENERO-MARZO'!K360</f>
        <v>0</v>
      </c>
      <c r="L361" s="13">
        <f>+'ANUAL '!L361-'ENERO-MARZO'!L360</f>
        <v>1200</v>
      </c>
      <c r="M361" s="13">
        <f>+'ANUAL '!M361-'ENERO-MARZO'!M360</f>
        <v>1200</v>
      </c>
      <c r="N361" s="13">
        <f>+'ANUAL '!N361-'ENERO-MARZO'!N360</f>
        <v>1200</v>
      </c>
      <c r="O361" s="13">
        <f>+'ANUAL '!O361-'ENERO-MARZO'!O360</f>
        <v>0</v>
      </c>
    </row>
    <row r="362" spans="1:15" ht="12.75">
      <c r="A362" s="11"/>
      <c r="B362" s="35" t="s">
        <v>401</v>
      </c>
      <c r="C362" s="31"/>
      <c r="D362" s="31"/>
      <c r="E362" s="32"/>
      <c r="F362" s="12" t="s">
        <v>19</v>
      </c>
      <c r="G362" s="13">
        <f>+'ANUAL '!G362-'ENERO-MARZO'!G361</f>
        <v>9248</v>
      </c>
      <c r="H362" s="13">
        <f>+'ANUAL '!H362-'ENERO-MARZO'!H361</f>
        <v>0</v>
      </c>
      <c r="I362" s="13">
        <f>+'ANUAL '!I362-'ENERO-MARZO'!I361</f>
        <v>0</v>
      </c>
      <c r="J362" s="13">
        <f>+'ANUAL '!J362-'ENERO-MARZO'!J361</f>
        <v>9248</v>
      </c>
      <c r="K362" s="13">
        <f>+'ANUAL '!K362-'ENERO-MARZO'!K361</f>
        <v>0</v>
      </c>
      <c r="L362" s="13">
        <f>+'ANUAL '!L362-'ENERO-MARZO'!L361</f>
        <v>1980.6</v>
      </c>
      <c r="M362" s="13">
        <f>+'ANUAL '!M362-'ENERO-MARZO'!M361</f>
        <v>1980.6</v>
      </c>
      <c r="N362" s="13">
        <f>+'ANUAL '!N362-'ENERO-MARZO'!N361</f>
        <v>1980.6</v>
      </c>
      <c r="O362" s="13">
        <f>+'ANUAL '!O362-'ENERO-MARZO'!O361</f>
        <v>0</v>
      </c>
    </row>
    <row r="363" spans="1:15" ht="12.75">
      <c r="A363" s="15"/>
      <c r="B363" s="36" t="s">
        <v>402</v>
      </c>
      <c r="C363" s="31"/>
      <c r="D363" s="31"/>
      <c r="E363" s="32"/>
      <c r="F363" s="16" t="s">
        <v>106</v>
      </c>
      <c r="G363" s="13">
        <f>+'ANUAL '!G363-'ENERO-MARZO'!G362</f>
        <v>18846</v>
      </c>
      <c r="H363" s="13">
        <f>+'ANUAL '!H363-'ENERO-MARZO'!H362</f>
        <v>0</v>
      </c>
      <c r="I363" s="13">
        <f>+'ANUAL '!I363-'ENERO-MARZO'!I362</f>
        <v>0</v>
      </c>
      <c r="J363" s="13">
        <f>+'ANUAL '!J363-'ENERO-MARZO'!J362</f>
        <v>18846</v>
      </c>
      <c r="K363" s="13">
        <f>+'ANUAL '!K363-'ENERO-MARZO'!K362</f>
        <v>0</v>
      </c>
      <c r="L363" s="13">
        <f>+'ANUAL '!L363-'ENERO-MARZO'!L362</f>
        <v>21724.48</v>
      </c>
      <c r="M363" s="13">
        <f>+'ANUAL '!M363-'ENERO-MARZO'!M362</f>
        <v>21724.48</v>
      </c>
      <c r="N363" s="13">
        <f>+'ANUAL '!N363-'ENERO-MARZO'!N362</f>
        <v>21724.48</v>
      </c>
      <c r="O363" s="13">
        <f>+'ANUAL '!O363-'ENERO-MARZO'!O362</f>
        <v>0</v>
      </c>
    </row>
    <row r="364" spans="1:15" ht="12.75">
      <c r="A364" s="11"/>
      <c r="B364" s="35" t="s">
        <v>403</v>
      </c>
      <c r="C364" s="31"/>
      <c r="D364" s="31"/>
      <c r="E364" s="32"/>
      <c r="F364" s="12" t="s">
        <v>29</v>
      </c>
      <c r="G364" s="13">
        <f>+'ANUAL '!G364-'ENERO-MARZO'!G363</f>
        <v>0</v>
      </c>
      <c r="H364" s="13">
        <f>+'ANUAL '!H364-'ENERO-MARZO'!H363</f>
        <v>0</v>
      </c>
      <c r="I364" s="13">
        <f>+'ANUAL '!I364-'ENERO-MARZO'!I363</f>
        <v>0</v>
      </c>
      <c r="J364" s="13">
        <f>+'ANUAL '!J364-'ENERO-MARZO'!J363</f>
        <v>0</v>
      </c>
      <c r="K364" s="13">
        <f>+'ANUAL '!K364-'ENERO-MARZO'!K363</f>
        <v>0</v>
      </c>
      <c r="L364" s="13">
        <f>+'ANUAL '!L364-'ENERO-MARZO'!L363</f>
        <v>0</v>
      </c>
      <c r="M364" s="13">
        <f>+'ANUAL '!M364-'ENERO-MARZO'!M363</f>
        <v>0</v>
      </c>
      <c r="N364" s="13">
        <f>+'ANUAL '!N364-'ENERO-MARZO'!N363</f>
        <v>0</v>
      </c>
      <c r="O364" s="13">
        <f>+'ANUAL '!O364-'ENERO-MARZO'!O363</f>
        <v>0</v>
      </c>
    </row>
    <row r="365" spans="1:15" ht="12.75">
      <c r="A365" s="15"/>
      <c r="B365" s="36" t="s">
        <v>404</v>
      </c>
      <c r="C365" s="31"/>
      <c r="D365" s="31"/>
      <c r="E365" s="32"/>
      <c r="F365" s="16" t="s">
        <v>39</v>
      </c>
      <c r="G365" s="13">
        <f>+'ANUAL '!G365-'ENERO-MARZO'!G364</f>
        <v>1744</v>
      </c>
      <c r="H365" s="13">
        <f>+'ANUAL '!H365-'ENERO-MARZO'!H364</f>
        <v>0</v>
      </c>
      <c r="I365" s="13">
        <f>+'ANUAL '!I365-'ENERO-MARZO'!I364</f>
        <v>0</v>
      </c>
      <c r="J365" s="13">
        <f>+'ANUAL '!J365-'ENERO-MARZO'!J364</f>
        <v>1744</v>
      </c>
      <c r="K365" s="13">
        <f>+'ANUAL '!K365-'ENERO-MARZO'!K364</f>
        <v>0</v>
      </c>
      <c r="L365" s="13">
        <f>+'ANUAL '!L365-'ENERO-MARZO'!L364</f>
        <v>1813.3500000000001</v>
      </c>
      <c r="M365" s="13">
        <f>+'ANUAL '!M365-'ENERO-MARZO'!M364</f>
        <v>1813.3500000000001</v>
      </c>
      <c r="N365" s="13">
        <f>+'ANUAL '!N365-'ENERO-MARZO'!N364</f>
        <v>1813.3500000000001</v>
      </c>
      <c r="O365" s="13">
        <f>+'ANUAL '!O365-'ENERO-MARZO'!O364</f>
        <v>0</v>
      </c>
    </row>
    <row r="366" spans="1:15" ht="12.75">
      <c r="A366" s="11"/>
      <c r="B366" s="35" t="s">
        <v>405</v>
      </c>
      <c r="C366" s="31"/>
      <c r="D366" s="31"/>
      <c r="E366" s="32"/>
      <c r="F366" s="12" t="s">
        <v>33</v>
      </c>
      <c r="G366" s="13">
        <f>+'ANUAL '!G366-'ENERO-MARZO'!G365</f>
        <v>1403</v>
      </c>
      <c r="H366" s="13">
        <f>+'ANUAL '!H366-'ENERO-MARZO'!H365</f>
        <v>0</v>
      </c>
      <c r="I366" s="13">
        <f>+'ANUAL '!I366-'ENERO-MARZO'!I365</f>
        <v>0</v>
      </c>
      <c r="J366" s="13">
        <f>+'ANUAL '!J366-'ENERO-MARZO'!J365</f>
        <v>1403</v>
      </c>
      <c r="K366" s="13">
        <f>+'ANUAL '!K366-'ENERO-MARZO'!K365</f>
        <v>0</v>
      </c>
      <c r="L366" s="13">
        <f>+'ANUAL '!L366-'ENERO-MARZO'!L365</f>
        <v>1526.81</v>
      </c>
      <c r="M366" s="13">
        <f>+'ANUAL '!M366-'ENERO-MARZO'!M365</f>
        <v>1526.81</v>
      </c>
      <c r="N366" s="13">
        <f>+'ANUAL '!N366-'ENERO-MARZO'!N365</f>
        <v>1526.81</v>
      </c>
      <c r="O366" s="13">
        <f>+'ANUAL '!O366-'ENERO-MARZO'!O365</f>
        <v>0</v>
      </c>
    </row>
    <row r="367" spans="1:15" ht="12.75">
      <c r="A367" s="15"/>
      <c r="B367" s="36" t="s">
        <v>406</v>
      </c>
      <c r="C367" s="31"/>
      <c r="D367" s="31"/>
      <c r="E367" s="32"/>
      <c r="F367" s="16" t="s">
        <v>21</v>
      </c>
      <c r="G367" s="13">
        <f>+'ANUAL '!G367-'ENERO-MARZO'!G366</f>
        <v>5252</v>
      </c>
      <c r="H367" s="13">
        <f>+'ANUAL '!H367-'ENERO-MARZO'!H366</f>
        <v>0</v>
      </c>
      <c r="I367" s="13">
        <f>+'ANUAL '!I367-'ENERO-MARZO'!I366</f>
        <v>0</v>
      </c>
      <c r="J367" s="13">
        <f>+'ANUAL '!J367-'ENERO-MARZO'!J366</f>
        <v>5252</v>
      </c>
      <c r="K367" s="13">
        <f>+'ANUAL '!K367-'ENERO-MARZO'!K366</f>
        <v>-1172.1100000000006</v>
      </c>
      <c r="L367" s="13">
        <f>+'ANUAL '!L367-'ENERO-MARZO'!L366</f>
        <v>5331.040000000001</v>
      </c>
      <c r="M367" s="13">
        <f>+'ANUAL '!M367-'ENERO-MARZO'!M366</f>
        <v>5331.040000000001</v>
      </c>
      <c r="N367" s="13">
        <f>+'ANUAL '!N367-'ENERO-MARZO'!N366</f>
        <v>5331.040000000001</v>
      </c>
      <c r="O367" s="13">
        <f>+'ANUAL '!O367-'ENERO-MARZO'!O366</f>
        <v>0</v>
      </c>
    </row>
    <row r="368" spans="1:15" ht="12.75">
      <c r="A368" s="11"/>
      <c r="B368" s="35" t="s">
        <v>407</v>
      </c>
      <c r="C368" s="31"/>
      <c r="D368" s="31"/>
      <c r="E368" s="32"/>
      <c r="F368" s="12" t="s">
        <v>41</v>
      </c>
      <c r="G368" s="13">
        <f>+'ANUAL '!G368-'ENERO-MARZO'!G367</f>
        <v>2592</v>
      </c>
      <c r="H368" s="13">
        <f>+'ANUAL '!H368-'ENERO-MARZO'!H367</f>
        <v>0</v>
      </c>
      <c r="I368" s="13">
        <f>+'ANUAL '!I368-'ENERO-MARZO'!I367</f>
        <v>0</v>
      </c>
      <c r="J368" s="13">
        <f>+'ANUAL '!J368-'ENERO-MARZO'!J367</f>
        <v>2592</v>
      </c>
      <c r="K368" s="13">
        <f>+'ANUAL '!K368-'ENERO-MARZO'!K367</f>
        <v>0</v>
      </c>
      <c r="L368" s="13">
        <f>+'ANUAL '!L368-'ENERO-MARZO'!L367</f>
        <v>2785.92</v>
      </c>
      <c r="M368" s="13">
        <f>+'ANUAL '!M368-'ENERO-MARZO'!M367</f>
        <v>2785.92</v>
      </c>
      <c r="N368" s="13">
        <f>+'ANUAL '!N368-'ENERO-MARZO'!N367</f>
        <v>2785.92</v>
      </c>
      <c r="O368" s="13">
        <f>+'ANUAL '!O368-'ENERO-MARZO'!O367</f>
        <v>0</v>
      </c>
    </row>
    <row r="369" spans="1:15" ht="12.75">
      <c r="A369" s="15"/>
      <c r="B369" s="36" t="s">
        <v>408</v>
      </c>
      <c r="C369" s="31"/>
      <c r="D369" s="31"/>
      <c r="E369" s="32"/>
      <c r="F369" s="16" t="s">
        <v>25</v>
      </c>
      <c r="G369" s="13">
        <f>+'ANUAL '!G369-'ENERO-MARZO'!G368</f>
        <v>85386</v>
      </c>
      <c r="H369" s="13">
        <f>+'ANUAL '!H369-'ENERO-MARZO'!H368</f>
        <v>0</v>
      </c>
      <c r="I369" s="13">
        <f>+'ANUAL '!I369-'ENERO-MARZO'!I368</f>
        <v>0</v>
      </c>
      <c r="J369" s="13">
        <f>+'ANUAL '!J369-'ENERO-MARZO'!J368</f>
        <v>85386</v>
      </c>
      <c r="K369" s="13">
        <f>+'ANUAL '!K369-'ENERO-MARZO'!K368</f>
        <v>0</v>
      </c>
      <c r="L369" s="13">
        <f>+'ANUAL '!L369-'ENERO-MARZO'!L368</f>
        <v>103069.38</v>
      </c>
      <c r="M369" s="13">
        <f>+'ANUAL '!M369-'ENERO-MARZO'!M368</f>
        <v>103069.38</v>
      </c>
      <c r="N369" s="13">
        <f>+'ANUAL '!N369-'ENERO-MARZO'!N368</f>
        <v>103069.38</v>
      </c>
      <c r="O369" s="13">
        <f>+'ANUAL '!O369-'ENERO-MARZO'!O368</f>
        <v>0</v>
      </c>
    </row>
    <row r="370" spans="1:15" ht="12.75">
      <c r="A370" s="11"/>
      <c r="B370" s="35" t="s">
        <v>409</v>
      </c>
      <c r="C370" s="31"/>
      <c r="D370" s="31"/>
      <c r="E370" s="32"/>
      <c r="F370" s="12" t="s">
        <v>19</v>
      </c>
      <c r="G370" s="13">
        <f>+'ANUAL '!G370-'ENERO-MARZO'!G369</f>
        <v>720</v>
      </c>
      <c r="H370" s="13">
        <f>+'ANUAL '!H370-'ENERO-MARZO'!H369</f>
        <v>0</v>
      </c>
      <c r="I370" s="13">
        <f>+'ANUAL '!I370-'ENERO-MARZO'!I369</f>
        <v>0</v>
      </c>
      <c r="J370" s="13">
        <f>+'ANUAL '!J370-'ENERO-MARZO'!J369</f>
        <v>720</v>
      </c>
      <c r="K370" s="13">
        <f>+'ANUAL '!K370-'ENERO-MARZO'!K369</f>
        <v>0</v>
      </c>
      <c r="L370" s="13">
        <f>+'ANUAL '!L370-'ENERO-MARZO'!L369</f>
        <v>0</v>
      </c>
      <c r="M370" s="13">
        <f>+'ANUAL '!M370-'ENERO-MARZO'!M369</f>
        <v>0</v>
      </c>
      <c r="N370" s="13">
        <f>+'ANUAL '!N370-'ENERO-MARZO'!N369</f>
        <v>0</v>
      </c>
      <c r="O370" s="13">
        <f>+'ANUAL '!O370-'ENERO-MARZO'!O369</f>
        <v>0</v>
      </c>
    </row>
    <row r="371" spans="1:15" ht="12.75">
      <c r="A371" s="15"/>
      <c r="B371" s="36" t="s">
        <v>410</v>
      </c>
      <c r="C371" s="31"/>
      <c r="D371" s="31"/>
      <c r="E371" s="32"/>
      <c r="F371" s="16" t="s">
        <v>21</v>
      </c>
      <c r="G371" s="13">
        <f>+'ANUAL '!G371-'ENERO-MARZO'!G370</f>
        <v>17845</v>
      </c>
      <c r="H371" s="13">
        <f>+'ANUAL '!H371-'ENERO-MARZO'!H370</f>
        <v>0</v>
      </c>
      <c r="I371" s="13">
        <f>+'ANUAL '!I371-'ENERO-MARZO'!I370</f>
        <v>0</v>
      </c>
      <c r="J371" s="13">
        <f>+'ANUAL '!J371-'ENERO-MARZO'!J370</f>
        <v>17845</v>
      </c>
      <c r="K371" s="13">
        <f>+'ANUAL '!K371-'ENERO-MARZO'!K370</f>
        <v>-4306.739999999998</v>
      </c>
      <c r="L371" s="13">
        <f>+'ANUAL '!L371-'ENERO-MARZO'!L370</f>
        <v>21344.260000000002</v>
      </c>
      <c r="M371" s="13">
        <f>+'ANUAL '!M371-'ENERO-MARZO'!M370</f>
        <v>21344.260000000002</v>
      </c>
      <c r="N371" s="13">
        <f>+'ANUAL '!N371-'ENERO-MARZO'!N370</f>
        <v>21344.260000000002</v>
      </c>
      <c r="O371" s="13">
        <f>+'ANUAL '!O371-'ENERO-MARZO'!O370</f>
        <v>0</v>
      </c>
    </row>
    <row r="372" spans="1:15" ht="12.75">
      <c r="A372" s="11"/>
      <c r="B372" s="35" t="s">
        <v>411</v>
      </c>
      <c r="C372" s="31"/>
      <c r="D372" s="31"/>
      <c r="E372" s="32"/>
      <c r="F372" s="12" t="s">
        <v>41</v>
      </c>
      <c r="G372" s="13">
        <f>+'ANUAL '!G372-'ENERO-MARZO'!G371</f>
        <v>11739</v>
      </c>
      <c r="H372" s="13">
        <f>+'ANUAL '!H372-'ENERO-MARZO'!H371</f>
        <v>0</v>
      </c>
      <c r="I372" s="13">
        <f>+'ANUAL '!I372-'ENERO-MARZO'!I371</f>
        <v>0</v>
      </c>
      <c r="J372" s="13">
        <f>+'ANUAL '!J372-'ENERO-MARZO'!J371</f>
        <v>11739</v>
      </c>
      <c r="K372" s="13">
        <f>+'ANUAL '!K372-'ENERO-MARZO'!K371</f>
        <v>0</v>
      </c>
      <c r="L372" s="13">
        <f>+'ANUAL '!L372-'ENERO-MARZO'!L371</f>
        <v>11526.96</v>
      </c>
      <c r="M372" s="13">
        <f>+'ANUAL '!M372-'ENERO-MARZO'!M371</f>
        <v>11526.96</v>
      </c>
      <c r="N372" s="13">
        <f>+'ANUAL '!N372-'ENERO-MARZO'!N371</f>
        <v>11526.96</v>
      </c>
      <c r="O372" s="13">
        <f>+'ANUAL '!O372-'ENERO-MARZO'!O371</f>
        <v>0</v>
      </c>
    </row>
    <row r="373" spans="1:15" ht="12.75">
      <c r="A373" s="15"/>
      <c r="B373" s="36" t="s">
        <v>412</v>
      </c>
      <c r="C373" s="31"/>
      <c r="D373" s="31"/>
      <c r="E373" s="32"/>
      <c r="F373" s="16" t="s">
        <v>37</v>
      </c>
      <c r="G373" s="13">
        <f>+'ANUAL '!G373-'ENERO-MARZO'!G372</f>
        <v>6300</v>
      </c>
      <c r="H373" s="13">
        <f>+'ANUAL '!H373-'ENERO-MARZO'!H372</f>
        <v>0</v>
      </c>
      <c r="I373" s="13">
        <f>+'ANUAL '!I373-'ENERO-MARZO'!I372</f>
        <v>0</v>
      </c>
      <c r="J373" s="13">
        <f>+'ANUAL '!J373-'ENERO-MARZO'!J372</f>
        <v>6300</v>
      </c>
      <c r="K373" s="13">
        <f>+'ANUAL '!K373-'ENERO-MARZO'!K372</f>
        <v>0</v>
      </c>
      <c r="L373" s="13">
        <f>+'ANUAL '!L373-'ENERO-MARZO'!L372</f>
        <v>6300</v>
      </c>
      <c r="M373" s="13">
        <f>+'ANUAL '!M373-'ENERO-MARZO'!M372</f>
        <v>6300</v>
      </c>
      <c r="N373" s="13">
        <f>+'ANUAL '!N373-'ENERO-MARZO'!N372</f>
        <v>6300</v>
      </c>
      <c r="O373" s="13">
        <f>+'ANUAL '!O373-'ENERO-MARZO'!O372</f>
        <v>0</v>
      </c>
    </row>
    <row r="374" spans="1:15" ht="12.75">
      <c r="A374" s="11"/>
      <c r="B374" s="35" t="s">
        <v>413</v>
      </c>
      <c r="C374" s="31"/>
      <c r="D374" s="31"/>
      <c r="E374" s="32"/>
      <c r="F374" s="12" t="s">
        <v>39</v>
      </c>
      <c r="G374" s="13">
        <f>+'ANUAL '!G374-'ENERO-MARZO'!G373</f>
        <v>7424</v>
      </c>
      <c r="H374" s="13">
        <f>+'ANUAL '!H374-'ENERO-MARZO'!H373</f>
        <v>0</v>
      </c>
      <c r="I374" s="13">
        <f>+'ANUAL '!I374-'ENERO-MARZO'!I373</f>
        <v>0</v>
      </c>
      <c r="J374" s="13">
        <f>+'ANUAL '!J374-'ENERO-MARZO'!J373</f>
        <v>7424</v>
      </c>
      <c r="K374" s="13">
        <f>+'ANUAL '!K374-'ENERO-MARZO'!K373</f>
        <v>0</v>
      </c>
      <c r="L374" s="13">
        <f>+'ANUAL '!L374-'ENERO-MARZO'!L373</f>
        <v>8448.380000000001</v>
      </c>
      <c r="M374" s="13">
        <f>+'ANUAL '!M374-'ENERO-MARZO'!M373</f>
        <v>8448.380000000001</v>
      </c>
      <c r="N374" s="13">
        <f>+'ANUAL '!N374-'ENERO-MARZO'!N373</f>
        <v>8448.380000000001</v>
      </c>
      <c r="O374" s="13">
        <f>+'ANUAL '!O374-'ENERO-MARZO'!O373</f>
        <v>0</v>
      </c>
    </row>
    <row r="375" spans="1:15" ht="12.75">
      <c r="A375" s="15"/>
      <c r="B375" s="36" t="s">
        <v>414</v>
      </c>
      <c r="C375" s="31"/>
      <c r="D375" s="31"/>
      <c r="E375" s="32"/>
      <c r="F375" s="16" t="s">
        <v>33</v>
      </c>
      <c r="G375" s="13">
        <f>+'ANUAL '!G375-'ENERO-MARZO'!G374</f>
        <v>4075</v>
      </c>
      <c r="H375" s="13">
        <f>+'ANUAL '!H375-'ENERO-MARZO'!H374</f>
        <v>0</v>
      </c>
      <c r="I375" s="13">
        <f>+'ANUAL '!I375-'ENERO-MARZO'!I374</f>
        <v>0</v>
      </c>
      <c r="J375" s="13">
        <f>+'ANUAL '!J375-'ENERO-MARZO'!J374</f>
        <v>4075</v>
      </c>
      <c r="K375" s="13">
        <f>+'ANUAL '!K375-'ENERO-MARZO'!K374</f>
        <v>0</v>
      </c>
      <c r="L375" s="13">
        <f>+'ANUAL '!L375-'ENERO-MARZO'!L374</f>
        <v>3056.17</v>
      </c>
      <c r="M375" s="13">
        <f>+'ANUAL '!M375-'ENERO-MARZO'!M374</f>
        <v>3056.17</v>
      </c>
      <c r="N375" s="13">
        <f>+'ANUAL '!N375-'ENERO-MARZO'!N374</f>
        <v>3056.17</v>
      </c>
      <c r="O375" s="13">
        <f>+'ANUAL '!O375-'ENERO-MARZO'!O374</f>
        <v>0</v>
      </c>
    </row>
    <row r="376" spans="1:15" ht="12.75">
      <c r="A376" s="11"/>
      <c r="B376" s="35" t="s">
        <v>415</v>
      </c>
      <c r="C376" s="31"/>
      <c r="D376" s="31"/>
      <c r="E376" s="32"/>
      <c r="F376" s="12" t="s">
        <v>29</v>
      </c>
      <c r="G376" s="13">
        <f>+'ANUAL '!G376-'ENERO-MARZO'!G375</f>
        <v>0</v>
      </c>
      <c r="H376" s="13">
        <f>+'ANUAL '!H376-'ENERO-MARZO'!H375</f>
        <v>0</v>
      </c>
      <c r="I376" s="13">
        <f>+'ANUAL '!I376-'ENERO-MARZO'!I375</f>
        <v>0</v>
      </c>
      <c r="J376" s="13">
        <f>+'ANUAL '!J376-'ENERO-MARZO'!J375</f>
        <v>0</v>
      </c>
      <c r="K376" s="13">
        <f>+'ANUAL '!K376-'ENERO-MARZO'!K375</f>
        <v>0</v>
      </c>
      <c r="L376" s="13">
        <f>+'ANUAL '!L376-'ENERO-MARZO'!L375</f>
        <v>0</v>
      </c>
      <c r="M376" s="13">
        <f>+'ANUAL '!M376-'ENERO-MARZO'!M375</f>
        <v>0</v>
      </c>
      <c r="N376" s="13">
        <f>+'ANUAL '!N376-'ENERO-MARZO'!N375</f>
        <v>0</v>
      </c>
      <c r="O376" s="13">
        <f>+'ANUAL '!O376-'ENERO-MARZO'!O375</f>
        <v>0</v>
      </c>
    </row>
    <row r="377" spans="1:15" ht="15">
      <c r="A377" s="15"/>
      <c r="B377" s="36" t="s">
        <v>416</v>
      </c>
      <c r="C377" s="31"/>
      <c r="D377" s="31"/>
      <c r="E377" s="32"/>
      <c r="F377" s="16" t="s">
        <v>23</v>
      </c>
      <c r="G377" s="13">
        <f>+'ANUAL '!G377-'ENERO-MARZO'!G376</f>
        <v>0</v>
      </c>
      <c r="H377" s="13">
        <f>+'ANUAL '!H377-'ENERO-MARZO'!H376</f>
        <v>0</v>
      </c>
      <c r="I377" s="13">
        <f>+'ANUAL '!I377-'ENERO-MARZO'!I376</f>
        <v>0</v>
      </c>
      <c r="J377" s="13">
        <f>+'ANUAL '!J377-'ENERO-MARZO'!J376</f>
        <v>0</v>
      </c>
      <c r="K377" s="13">
        <f>+'ANUAL '!K377-'ENERO-MARZO'!K376</f>
        <v>0</v>
      </c>
      <c r="L377" s="13">
        <f>+'ANUAL '!L377-'ENERO-MARZO'!L376</f>
        <v>0</v>
      </c>
      <c r="M377" s="13">
        <f>+'ANUAL '!M377-'ENERO-MARZO'!M376</f>
        <v>0</v>
      </c>
      <c r="N377" s="13">
        <f>+'ANUAL '!N377-'ENERO-MARZO'!N376</f>
        <v>0</v>
      </c>
      <c r="O377" s="13">
        <f>+'ANUAL '!O377-'ENERO-MARZO'!O376</f>
        <v>0</v>
      </c>
    </row>
    <row r="378" spans="1:15" ht="12.75">
      <c r="A378" s="38" t="s">
        <v>43</v>
      </c>
      <c r="B378" s="31"/>
      <c r="C378" s="31"/>
      <c r="D378" s="31"/>
      <c r="E378" s="31"/>
      <c r="F378" s="32"/>
      <c r="G378" s="10">
        <f>SUM(G379:G384)</f>
        <v>16017</v>
      </c>
      <c r="H378" s="10">
        <f aca="true" t="shared" si="36" ref="H378:O378">SUM(H379:H384)</f>
        <v>0</v>
      </c>
      <c r="I378" s="10">
        <f t="shared" si="36"/>
        <v>8706</v>
      </c>
      <c r="J378" s="10">
        <f t="shared" si="36"/>
        <v>7311</v>
      </c>
      <c r="K378" s="10">
        <f t="shared" si="36"/>
        <v>2853</v>
      </c>
      <c r="L378" s="10">
        <f t="shared" si="36"/>
        <v>8357.86</v>
      </c>
      <c r="M378" s="10">
        <f t="shared" si="36"/>
        <v>8357.86</v>
      </c>
      <c r="N378" s="10">
        <f t="shared" si="36"/>
        <v>10123.469999999998</v>
      </c>
      <c r="O378" s="10">
        <f t="shared" si="36"/>
        <v>0</v>
      </c>
    </row>
    <row r="379" spans="1:15" ht="12.75">
      <c r="A379" s="11"/>
      <c r="B379" s="35" t="s">
        <v>417</v>
      </c>
      <c r="C379" s="31"/>
      <c r="D379" s="31"/>
      <c r="E379" s="32"/>
      <c r="F379" s="12" t="s">
        <v>92</v>
      </c>
      <c r="G379" s="13">
        <f>+'ANUAL '!G379-'ENERO-MARZO'!G378</f>
        <v>3000</v>
      </c>
      <c r="H379" s="13">
        <f>+'ANUAL '!H379-'ENERO-MARZO'!H378</f>
        <v>0</v>
      </c>
      <c r="I379" s="13">
        <f>+'ANUAL '!I379-'ENERO-MARZO'!I378</f>
        <v>3000</v>
      </c>
      <c r="J379" s="13">
        <f>+'ANUAL '!J379-'ENERO-MARZO'!J378</f>
        <v>0</v>
      </c>
      <c r="K379" s="13">
        <f>+'ANUAL '!K379-'ENERO-MARZO'!K378</f>
        <v>0</v>
      </c>
      <c r="L379" s="13">
        <f>+'ANUAL '!L379-'ENERO-MARZO'!L378</f>
        <v>0</v>
      </c>
      <c r="M379" s="13">
        <f>+'ANUAL '!M379-'ENERO-MARZO'!M378</f>
        <v>0</v>
      </c>
      <c r="N379" s="13">
        <f>+'ANUAL '!N379-'ENERO-MARZO'!N378</f>
        <v>0</v>
      </c>
      <c r="O379" s="13">
        <f>+'ANUAL '!O379-'ENERO-MARZO'!O378</f>
        <v>0</v>
      </c>
    </row>
    <row r="380" spans="1:15" ht="15">
      <c r="A380" s="15"/>
      <c r="B380" s="36" t="s">
        <v>418</v>
      </c>
      <c r="C380" s="31"/>
      <c r="D380" s="31"/>
      <c r="E380" s="32"/>
      <c r="F380" s="16" t="s">
        <v>53</v>
      </c>
      <c r="G380" s="13">
        <f>+'ANUAL '!G380-'ENERO-MARZO'!G379</f>
        <v>198</v>
      </c>
      <c r="H380" s="13">
        <f>+'ANUAL '!H380-'ENERO-MARZO'!H379</f>
        <v>0</v>
      </c>
      <c r="I380" s="13">
        <f>+'ANUAL '!I380-'ENERO-MARZO'!I379</f>
        <v>0</v>
      </c>
      <c r="J380" s="13">
        <f>+'ANUAL '!J380-'ENERO-MARZO'!J379</f>
        <v>198</v>
      </c>
      <c r="K380" s="13">
        <f>+'ANUAL '!K380-'ENERO-MARZO'!K379</f>
        <v>0</v>
      </c>
      <c r="L380" s="13">
        <f>+'ANUAL '!L380-'ENERO-MARZO'!L379</f>
        <v>262.61</v>
      </c>
      <c r="M380" s="13">
        <f>+'ANUAL '!M380-'ENERO-MARZO'!M379</f>
        <v>262.61</v>
      </c>
      <c r="N380" s="13">
        <f>+'ANUAL '!N380-'ENERO-MARZO'!N379</f>
        <v>234.89999999999998</v>
      </c>
      <c r="O380" s="13">
        <f>+'ANUAL '!O380-'ENERO-MARZO'!O379</f>
        <v>0</v>
      </c>
    </row>
    <row r="381" spans="1:15" ht="12.75">
      <c r="A381" s="11"/>
      <c r="B381" s="35" t="s">
        <v>419</v>
      </c>
      <c r="C381" s="31"/>
      <c r="D381" s="31"/>
      <c r="E381" s="32"/>
      <c r="F381" s="12" t="s">
        <v>55</v>
      </c>
      <c r="G381" s="13">
        <f>+'ANUAL '!G381-'ENERO-MARZO'!G380</f>
        <v>600</v>
      </c>
      <c r="H381" s="13">
        <f>+'ANUAL '!H381-'ENERO-MARZO'!H380</f>
        <v>0</v>
      </c>
      <c r="I381" s="13">
        <f>+'ANUAL '!I381-'ENERO-MARZO'!I380</f>
        <v>0</v>
      </c>
      <c r="J381" s="13">
        <f>+'ANUAL '!J381-'ENERO-MARZO'!J380</f>
        <v>600</v>
      </c>
      <c r="K381" s="13">
        <f>+'ANUAL '!K381-'ENERO-MARZO'!K380</f>
        <v>0</v>
      </c>
      <c r="L381" s="13">
        <f>+'ANUAL '!L381-'ENERO-MARZO'!L380</f>
        <v>795.7600000000001</v>
      </c>
      <c r="M381" s="13">
        <f>+'ANUAL '!M381-'ENERO-MARZO'!M380</f>
        <v>795.7600000000001</v>
      </c>
      <c r="N381" s="13">
        <f>+'ANUAL '!N381-'ENERO-MARZO'!N380</f>
        <v>711.83</v>
      </c>
      <c r="O381" s="13">
        <f>+'ANUAL '!O381-'ENERO-MARZO'!O380</f>
        <v>0</v>
      </c>
    </row>
    <row r="382" spans="1:15" ht="12.75">
      <c r="A382" s="15"/>
      <c r="B382" s="36" t="s">
        <v>420</v>
      </c>
      <c r="C382" s="31"/>
      <c r="D382" s="31"/>
      <c r="E382" s="32"/>
      <c r="F382" s="16" t="s">
        <v>92</v>
      </c>
      <c r="G382" s="13">
        <f>+'ANUAL '!G382-'ENERO-MARZO'!G381</f>
        <v>8559</v>
      </c>
      <c r="H382" s="13">
        <f>+'ANUAL '!H382-'ENERO-MARZO'!H381</f>
        <v>0</v>
      </c>
      <c r="I382" s="13">
        <f>+'ANUAL '!I382-'ENERO-MARZO'!I381</f>
        <v>5706</v>
      </c>
      <c r="J382" s="13">
        <f>+'ANUAL '!J382-'ENERO-MARZO'!J381</f>
        <v>2853</v>
      </c>
      <c r="K382" s="13">
        <f>+'ANUAL '!K382-'ENERO-MARZO'!K381</f>
        <v>2853</v>
      </c>
      <c r="L382" s="13">
        <f>+'ANUAL '!L382-'ENERO-MARZO'!L381</f>
        <v>2853</v>
      </c>
      <c r="M382" s="13">
        <f>+'ANUAL '!M382-'ENERO-MARZO'!M381</f>
        <v>2853</v>
      </c>
      <c r="N382" s="13">
        <f>+'ANUAL '!N382-'ENERO-MARZO'!N381</f>
        <v>4853</v>
      </c>
      <c r="O382" s="13">
        <f>+'ANUAL '!O382-'ENERO-MARZO'!O381</f>
        <v>0</v>
      </c>
    </row>
    <row r="383" spans="1:15" ht="15">
      <c r="A383" s="11"/>
      <c r="B383" s="35" t="s">
        <v>421</v>
      </c>
      <c r="C383" s="31"/>
      <c r="D383" s="31"/>
      <c r="E383" s="32"/>
      <c r="F383" s="12" t="s">
        <v>53</v>
      </c>
      <c r="G383" s="13">
        <f>+'ANUAL '!G383-'ENERO-MARZO'!G382</f>
        <v>909</v>
      </c>
      <c r="H383" s="13">
        <f>+'ANUAL '!H383-'ENERO-MARZO'!H382</f>
        <v>0</v>
      </c>
      <c r="I383" s="13">
        <f>+'ANUAL '!I383-'ENERO-MARZO'!I382</f>
        <v>0</v>
      </c>
      <c r="J383" s="13">
        <f>+'ANUAL '!J383-'ENERO-MARZO'!J382</f>
        <v>909</v>
      </c>
      <c r="K383" s="13">
        <f>+'ANUAL '!K383-'ENERO-MARZO'!K382</f>
        <v>0</v>
      </c>
      <c r="L383" s="13">
        <f>+'ANUAL '!L383-'ENERO-MARZO'!L382</f>
        <v>1103.2500000000002</v>
      </c>
      <c r="M383" s="13">
        <f>+'ANUAL '!M383-'ENERO-MARZO'!M382</f>
        <v>1103.2500000000002</v>
      </c>
      <c r="N383" s="13">
        <f>+'ANUAL '!N383-'ENERO-MARZO'!N382</f>
        <v>1072.7999999999997</v>
      </c>
      <c r="O383" s="13">
        <f>+'ANUAL '!O383-'ENERO-MARZO'!O382</f>
        <v>0</v>
      </c>
    </row>
    <row r="384" spans="1:15" ht="12.75">
      <c r="A384" s="15"/>
      <c r="B384" s="36" t="s">
        <v>422</v>
      </c>
      <c r="C384" s="31"/>
      <c r="D384" s="31"/>
      <c r="E384" s="32"/>
      <c r="F384" s="16" t="s">
        <v>55</v>
      </c>
      <c r="G384" s="13">
        <f>+'ANUAL '!G384-'ENERO-MARZO'!G383</f>
        <v>2751</v>
      </c>
      <c r="H384" s="13">
        <f>+'ANUAL '!H384-'ENERO-MARZO'!H383</f>
        <v>0</v>
      </c>
      <c r="I384" s="13">
        <f>+'ANUAL '!I384-'ENERO-MARZO'!I383</f>
        <v>0</v>
      </c>
      <c r="J384" s="13">
        <f>+'ANUAL '!J384-'ENERO-MARZO'!J383</f>
        <v>2751</v>
      </c>
      <c r="K384" s="13">
        <f>+'ANUAL '!K384-'ENERO-MARZO'!K383</f>
        <v>0</v>
      </c>
      <c r="L384" s="13">
        <f>+'ANUAL '!L384-'ENERO-MARZO'!L383</f>
        <v>3343.2400000000002</v>
      </c>
      <c r="M384" s="13">
        <f>+'ANUAL '!M384-'ENERO-MARZO'!M383</f>
        <v>3343.2400000000002</v>
      </c>
      <c r="N384" s="13">
        <f>+'ANUAL '!N384-'ENERO-MARZO'!N383</f>
        <v>3250.9399999999996</v>
      </c>
      <c r="O384" s="13">
        <f>+'ANUAL '!O384-'ENERO-MARZO'!O383</f>
        <v>0</v>
      </c>
    </row>
    <row r="385" spans="1:15" ht="12.75">
      <c r="A385" s="38" t="s">
        <v>56</v>
      </c>
      <c r="B385" s="31"/>
      <c r="C385" s="31"/>
      <c r="D385" s="31"/>
      <c r="E385" s="31"/>
      <c r="F385" s="32"/>
      <c r="G385" s="10">
        <f>SUM(G386)</f>
        <v>1132</v>
      </c>
      <c r="H385" s="10">
        <f aca="true" t="shared" si="37" ref="H385:O385">SUM(H386)</f>
        <v>0</v>
      </c>
      <c r="I385" s="10">
        <f t="shared" si="37"/>
        <v>0</v>
      </c>
      <c r="J385" s="10">
        <f t="shared" si="37"/>
        <v>1132</v>
      </c>
      <c r="K385" s="10">
        <f t="shared" si="37"/>
        <v>0</v>
      </c>
      <c r="L385" s="10">
        <f t="shared" si="37"/>
        <v>0</v>
      </c>
      <c r="M385" s="10">
        <f t="shared" si="37"/>
        <v>0</v>
      </c>
      <c r="N385" s="10">
        <f t="shared" si="37"/>
        <v>0</v>
      </c>
      <c r="O385" s="10">
        <f t="shared" si="37"/>
        <v>0</v>
      </c>
    </row>
    <row r="386" spans="1:15" ht="12.75">
      <c r="A386" s="11"/>
      <c r="B386" s="35" t="s">
        <v>423</v>
      </c>
      <c r="C386" s="31"/>
      <c r="D386" s="31"/>
      <c r="E386" s="32"/>
      <c r="F386" s="12" t="s">
        <v>60</v>
      </c>
      <c r="G386" s="13">
        <f>+'ANUAL '!G386-'ENERO-MARZO'!G385</f>
        <v>1132</v>
      </c>
      <c r="H386" s="13">
        <f>+'ANUAL '!H386-'ENERO-MARZO'!H385</f>
        <v>0</v>
      </c>
      <c r="I386" s="13">
        <f>+'ANUAL '!I386-'ENERO-MARZO'!I385</f>
        <v>0</v>
      </c>
      <c r="J386" s="13">
        <f>+'ANUAL '!J386-'ENERO-MARZO'!J385</f>
        <v>1132</v>
      </c>
      <c r="K386" s="13">
        <f>+'ANUAL '!K386-'ENERO-MARZO'!K385</f>
        <v>0</v>
      </c>
      <c r="L386" s="13">
        <f>+'ANUAL '!L386-'ENERO-MARZO'!L385</f>
        <v>0</v>
      </c>
      <c r="M386" s="13">
        <f>+'ANUAL '!M386-'ENERO-MARZO'!M385</f>
        <v>0</v>
      </c>
      <c r="N386" s="13">
        <f>+'ANUAL '!N386-'ENERO-MARZO'!N385</f>
        <v>0</v>
      </c>
      <c r="O386" s="13">
        <f>+'ANUAL '!O386-'ENERO-MARZO'!O385</f>
        <v>0</v>
      </c>
    </row>
    <row r="387" spans="1:15" ht="12.75">
      <c r="A387" s="37" t="s">
        <v>424</v>
      </c>
      <c r="B387" s="31"/>
      <c r="C387" s="31"/>
      <c r="D387" s="31"/>
      <c r="E387" s="31"/>
      <c r="F387" s="32"/>
      <c r="G387" s="9">
        <f>SUM(G388+G400+G404)</f>
        <v>392342</v>
      </c>
      <c r="H387" s="9">
        <f aca="true" t="shared" si="38" ref="H387:O387">SUM(H388+H400+H404)</f>
        <v>0</v>
      </c>
      <c r="I387" s="9">
        <f t="shared" si="38"/>
        <v>3000</v>
      </c>
      <c r="J387" s="9">
        <f t="shared" si="38"/>
        <v>389342</v>
      </c>
      <c r="K387" s="9">
        <f t="shared" si="38"/>
        <v>26664.780000000013</v>
      </c>
      <c r="L387" s="9">
        <f t="shared" si="38"/>
        <v>420360.78</v>
      </c>
      <c r="M387" s="9">
        <f t="shared" si="38"/>
        <v>420360.78</v>
      </c>
      <c r="N387" s="9">
        <f t="shared" si="38"/>
        <v>419704.92000000004</v>
      </c>
      <c r="O387" s="9">
        <f t="shared" si="38"/>
        <v>0</v>
      </c>
    </row>
    <row r="388" spans="1:15" ht="12.75">
      <c r="A388" s="38" t="s">
        <v>17</v>
      </c>
      <c r="B388" s="31"/>
      <c r="C388" s="31"/>
      <c r="D388" s="31"/>
      <c r="E388" s="31"/>
      <c r="F388" s="32"/>
      <c r="G388" s="10">
        <f>SUM(G389:G399)</f>
        <v>375795</v>
      </c>
      <c r="H388" s="10">
        <f aca="true" t="shared" si="39" ref="H388:O388">SUM(H389:H399)</f>
        <v>0</v>
      </c>
      <c r="I388" s="10">
        <f t="shared" si="39"/>
        <v>0</v>
      </c>
      <c r="J388" s="10">
        <f t="shared" si="39"/>
        <v>375795</v>
      </c>
      <c r="K388" s="10">
        <f t="shared" si="39"/>
        <v>26664.780000000013</v>
      </c>
      <c r="L388" s="10">
        <f t="shared" si="39"/>
        <v>410741.41000000003</v>
      </c>
      <c r="M388" s="10">
        <f t="shared" si="39"/>
        <v>410741.41000000003</v>
      </c>
      <c r="N388" s="10">
        <f t="shared" si="39"/>
        <v>410741.41000000003</v>
      </c>
      <c r="O388" s="10">
        <f t="shared" si="39"/>
        <v>0</v>
      </c>
    </row>
    <row r="389" spans="1:15" ht="12.75">
      <c r="A389" s="15"/>
      <c r="B389" s="36" t="s">
        <v>425</v>
      </c>
      <c r="C389" s="31"/>
      <c r="D389" s="31"/>
      <c r="E389" s="32"/>
      <c r="F389" s="16" t="s">
        <v>33</v>
      </c>
      <c r="G389" s="17">
        <f>+'ANUAL '!G389-'ENERO-MARZO'!G388</f>
        <v>11908</v>
      </c>
      <c r="H389" s="17">
        <f>+'ANUAL '!H389-'ENERO-MARZO'!H388</f>
        <v>0</v>
      </c>
      <c r="I389" s="17">
        <f>+'ANUAL '!I389-'ENERO-MARZO'!I388</f>
        <v>0</v>
      </c>
      <c r="J389" s="17">
        <f>+'ANUAL '!J389-'ENERO-MARZO'!J388</f>
        <v>11908</v>
      </c>
      <c r="K389" s="17">
        <f>+'ANUAL '!K389-'ENERO-MARZO'!K388</f>
        <v>0</v>
      </c>
      <c r="L389" s="17">
        <f>+'ANUAL '!L389-'ENERO-MARZO'!L388</f>
        <v>10542.58</v>
      </c>
      <c r="M389" s="17">
        <f>+'ANUAL '!M389-'ENERO-MARZO'!M388</f>
        <v>10542.58</v>
      </c>
      <c r="N389" s="17">
        <f>+'ANUAL '!N389-'ENERO-MARZO'!N388</f>
        <v>10542.58</v>
      </c>
      <c r="O389" s="17">
        <f>+'ANUAL '!O389-'ENERO-MARZO'!O388</f>
        <v>0</v>
      </c>
    </row>
    <row r="390" spans="1:15" ht="12.75">
      <c r="A390" s="11"/>
      <c r="B390" s="35" t="s">
        <v>426</v>
      </c>
      <c r="C390" s="31"/>
      <c r="D390" s="31"/>
      <c r="E390" s="32"/>
      <c r="F390" s="12" t="s">
        <v>39</v>
      </c>
      <c r="G390" s="17">
        <f>+'ANUAL '!G390-'ENERO-MARZO'!G389</f>
        <v>18050</v>
      </c>
      <c r="H390" s="17">
        <f>+'ANUAL '!H390-'ENERO-MARZO'!H389</f>
        <v>0</v>
      </c>
      <c r="I390" s="17">
        <f>+'ANUAL '!I390-'ENERO-MARZO'!I389</f>
        <v>0</v>
      </c>
      <c r="J390" s="17">
        <f>+'ANUAL '!J390-'ENERO-MARZO'!J389</f>
        <v>18050</v>
      </c>
      <c r="K390" s="17">
        <f>+'ANUAL '!K390-'ENERO-MARZO'!K389</f>
        <v>0</v>
      </c>
      <c r="L390" s="17">
        <f>+'ANUAL '!L390-'ENERO-MARZO'!L389</f>
        <v>19204.190000000002</v>
      </c>
      <c r="M390" s="17">
        <f>+'ANUAL '!M390-'ENERO-MARZO'!M389</f>
        <v>19204.190000000002</v>
      </c>
      <c r="N390" s="17">
        <f>+'ANUAL '!N390-'ENERO-MARZO'!N389</f>
        <v>19204.190000000002</v>
      </c>
      <c r="O390" s="17">
        <f>+'ANUAL '!O390-'ENERO-MARZO'!O389</f>
        <v>0</v>
      </c>
    </row>
    <row r="391" spans="1:15" ht="12.75">
      <c r="A391" s="15"/>
      <c r="B391" s="36" t="s">
        <v>427</v>
      </c>
      <c r="C391" s="31"/>
      <c r="D391" s="31"/>
      <c r="E391" s="32"/>
      <c r="F391" s="16" t="s">
        <v>106</v>
      </c>
      <c r="G391" s="17">
        <f>+'ANUAL '!G391-'ENERO-MARZO'!G390</f>
        <v>45477</v>
      </c>
      <c r="H391" s="17">
        <f>+'ANUAL '!H391-'ENERO-MARZO'!H390</f>
        <v>0</v>
      </c>
      <c r="I391" s="17">
        <f>+'ANUAL '!I391-'ENERO-MARZO'!I390</f>
        <v>0</v>
      </c>
      <c r="J391" s="17">
        <f>+'ANUAL '!J391-'ENERO-MARZO'!J390</f>
        <v>45477</v>
      </c>
      <c r="K391" s="17">
        <f>+'ANUAL '!K391-'ENERO-MARZO'!K390</f>
        <v>0</v>
      </c>
      <c r="L391" s="17">
        <f>+'ANUAL '!L391-'ENERO-MARZO'!L390</f>
        <v>49407.24</v>
      </c>
      <c r="M391" s="17">
        <f>+'ANUAL '!M391-'ENERO-MARZO'!M390</f>
        <v>49407.24</v>
      </c>
      <c r="N391" s="17">
        <f>+'ANUAL '!N391-'ENERO-MARZO'!N390</f>
        <v>49407.24</v>
      </c>
      <c r="O391" s="17">
        <f>+'ANUAL '!O391-'ENERO-MARZO'!O390</f>
        <v>0</v>
      </c>
    </row>
    <row r="392" spans="1:15" ht="15">
      <c r="A392" s="11"/>
      <c r="B392" s="35" t="s">
        <v>428</v>
      </c>
      <c r="C392" s="31"/>
      <c r="D392" s="31"/>
      <c r="E392" s="32"/>
      <c r="F392" s="12" t="s">
        <v>27</v>
      </c>
      <c r="G392" s="17">
        <f>+'ANUAL '!G392-'ENERO-MARZO'!G391</f>
        <v>1143</v>
      </c>
      <c r="H392" s="17">
        <f>+'ANUAL '!H392-'ENERO-MARZO'!H391</f>
        <v>0</v>
      </c>
      <c r="I392" s="17">
        <f>+'ANUAL '!I392-'ENERO-MARZO'!I391</f>
        <v>0</v>
      </c>
      <c r="J392" s="17">
        <f>+'ANUAL '!J392-'ENERO-MARZO'!J391</f>
        <v>1143</v>
      </c>
      <c r="K392" s="17">
        <f>+'ANUAL '!K392-'ENERO-MARZO'!K391</f>
        <v>0</v>
      </c>
      <c r="L392" s="17">
        <f>+'ANUAL '!L392-'ENERO-MARZO'!L391</f>
        <v>1143</v>
      </c>
      <c r="M392" s="17">
        <f>+'ANUAL '!M392-'ENERO-MARZO'!M391</f>
        <v>1143</v>
      </c>
      <c r="N392" s="17">
        <f>+'ANUAL '!N392-'ENERO-MARZO'!N391</f>
        <v>1143</v>
      </c>
      <c r="O392" s="17">
        <f>+'ANUAL '!O392-'ENERO-MARZO'!O391</f>
        <v>0</v>
      </c>
    </row>
    <row r="393" spans="1:15" ht="12.75">
      <c r="A393" s="15"/>
      <c r="B393" s="36" t="s">
        <v>429</v>
      </c>
      <c r="C393" s="31"/>
      <c r="D393" s="31"/>
      <c r="E393" s="32"/>
      <c r="F393" s="16" t="s">
        <v>29</v>
      </c>
      <c r="G393" s="17">
        <f>+'ANUAL '!G393-'ENERO-MARZO'!G392</f>
        <v>0</v>
      </c>
      <c r="H393" s="17">
        <f>+'ANUAL '!H393-'ENERO-MARZO'!H392</f>
        <v>0</v>
      </c>
      <c r="I393" s="17">
        <f>+'ANUAL '!I393-'ENERO-MARZO'!I392</f>
        <v>0</v>
      </c>
      <c r="J393" s="17">
        <f>+'ANUAL '!J393-'ENERO-MARZO'!J392</f>
        <v>0</v>
      </c>
      <c r="K393" s="17">
        <f>+'ANUAL '!K393-'ENERO-MARZO'!K392</f>
        <v>0</v>
      </c>
      <c r="L393" s="17">
        <f>+'ANUAL '!L393-'ENERO-MARZO'!L392</f>
        <v>0</v>
      </c>
      <c r="M393" s="17">
        <f>+'ANUAL '!M393-'ENERO-MARZO'!M392</f>
        <v>0</v>
      </c>
      <c r="N393" s="17">
        <f>+'ANUAL '!N393-'ENERO-MARZO'!N392</f>
        <v>0</v>
      </c>
      <c r="O393" s="17">
        <f>+'ANUAL '!O393-'ENERO-MARZO'!O392</f>
        <v>0</v>
      </c>
    </row>
    <row r="394" spans="1:15" ht="12.75">
      <c r="A394" s="11"/>
      <c r="B394" s="35" t="s">
        <v>430</v>
      </c>
      <c r="C394" s="31"/>
      <c r="D394" s="31"/>
      <c r="E394" s="32"/>
      <c r="F394" s="12" t="s">
        <v>25</v>
      </c>
      <c r="G394" s="17">
        <f>+'ANUAL '!G394-'ENERO-MARZO'!G393</f>
        <v>157617</v>
      </c>
      <c r="H394" s="17">
        <f>+'ANUAL '!H394-'ENERO-MARZO'!H393</f>
        <v>0</v>
      </c>
      <c r="I394" s="17">
        <f>+'ANUAL '!I394-'ENERO-MARZO'!I393</f>
        <v>0</v>
      </c>
      <c r="J394" s="17">
        <f>+'ANUAL '!J394-'ENERO-MARZO'!J393</f>
        <v>157617</v>
      </c>
      <c r="K394" s="17">
        <f>+'ANUAL '!K394-'ENERO-MARZO'!K393</f>
        <v>0</v>
      </c>
      <c r="L394" s="17">
        <f>+'ANUAL '!L394-'ENERO-MARZO'!L393</f>
        <v>159659.98</v>
      </c>
      <c r="M394" s="17">
        <f>+'ANUAL '!M394-'ENERO-MARZO'!M393</f>
        <v>159659.98</v>
      </c>
      <c r="N394" s="17">
        <f>+'ANUAL '!N394-'ENERO-MARZO'!N393</f>
        <v>159659.98</v>
      </c>
      <c r="O394" s="17">
        <f>+'ANUAL '!O394-'ENERO-MARZO'!O393</f>
        <v>0</v>
      </c>
    </row>
    <row r="395" spans="1:15" ht="12.75">
      <c r="A395" s="15"/>
      <c r="B395" s="36" t="s">
        <v>431</v>
      </c>
      <c r="C395" s="31"/>
      <c r="D395" s="31"/>
      <c r="E395" s="32"/>
      <c r="F395" s="16" t="s">
        <v>37</v>
      </c>
      <c r="G395" s="17">
        <f>+'ANUAL '!G395-'ENERO-MARZO'!G394</f>
        <v>16200</v>
      </c>
      <c r="H395" s="17">
        <f>+'ANUAL '!H395-'ENERO-MARZO'!H394</f>
        <v>0</v>
      </c>
      <c r="I395" s="17">
        <f>+'ANUAL '!I395-'ENERO-MARZO'!I394</f>
        <v>0</v>
      </c>
      <c r="J395" s="17">
        <f>+'ANUAL '!J395-'ENERO-MARZO'!J394</f>
        <v>16200</v>
      </c>
      <c r="K395" s="17">
        <f>+'ANUAL '!K395-'ENERO-MARZO'!K394</f>
        <v>0</v>
      </c>
      <c r="L395" s="17">
        <f>+'ANUAL '!L395-'ENERO-MARZO'!L394</f>
        <v>16173.330000000002</v>
      </c>
      <c r="M395" s="17">
        <f>+'ANUAL '!M395-'ENERO-MARZO'!M394</f>
        <v>16173.330000000002</v>
      </c>
      <c r="N395" s="17">
        <f>+'ANUAL '!N395-'ENERO-MARZO'!N394</f>
        <v>16173.330000000002</v>
      </c>
      <c r="O395" s="17">
        <f>+'ANUAL '!O395-'ENERO-MARZO'!O394</f>
        <v>0</v>
      </c>
    </row>
    <row r="396" spans="1:15" ht="12.75">
      <c r="A396" s="11"/>
      <c r="B396" s="35" t="s">
        <v>432</v>
      </c>
      <c r="C396" s="31"/>
      <c r="D396" s="31"/>
      <c r="E396" s="32"/>
      <c r="F396" s="12" t="s">
        <v>19</v>
      </c>
      <c r="G396" s="17">
        <f>+'ANUAL '!G396-'ENERO-MARZO'!G395</f>
        <v>50555</v>
      </c>
      <c r="H396" s="17">
        <f>+'ANUAL '!H396-'ENERO-MARZO'!H395</f>
        <v>0</v>
      </c>
      <c r="I396" s="17">
        <f>+'ANUAL '!I396-'ENERO-MARZO'!I395</f>
        <v>0</v>
      </c>
      <c r="J396" s="17">
        <f>+'ANUAL '!J396-'ENERO-MARZO'!J395</f>
        <v>50555</v>
      </c>
      <c r="K396" s="17">
        <f>+'ANUAL '!K396-'ENERO-MARZO'!K395</f>
        <v>35882.3</v>
      </c>
      <c r="L396" s="17">
        <f>+'ANUAL '!L396-'ENERO-MARZO'!L395</f>
        <v>77220.97</v>
      </c>
      <c r="M396" s="17">
        <f>+'ANUAL '!M396-'ENERO-MARZO'!M395</f>
        <v>77220.97</v>
      </c>
      <c r="N396" s="17">
        <f>+'ANUAL '!N396-'ENERO-MARZO'!N395</f>
        <v>77220.97</v>
      </c>
      <c r="O396" s="17">
        <f>+'ANUAL '!O396-'ENERO-MARZO'!O395</f>
        <v>0</v>
      </c>
    </row>
    <row r="397" spans="1:15" ht="12.75">
      <c r="A397" s="15"/>
      <c r="B397" s="36" t="s">
        <v>433</v>
      </c>
      <c r="C397" s="31"/>
      <c r="D397" s="31"/>
      <c r="E397" s="32"/>
      <c r="F397" s="16" t="s">
        <v>21</v>
      </c>
      <c r="G397" s="17">
        <f>+'ANUAL '!G397-'ENERO-MARZO'!G396</f>
        <v>46921</v>
      </c>
      <c r="H397" s="17">
        <f>+'ANUAL '!H397-'ENERO-MARZO'!H396</f>
        <v>0</v>
      </c>
      <c r="I397" s="17">
        <f>+'ANUAL '!I397-'ENERO-MARZO'!I396</f>
        <v>0</v>
      </c>
      <c r="J397" s="17">
        <f>+'ANUAL '!J397-'ENERO-MARZO'!J396</f>
        <v>46921</v>
      </c>
      <c r="K397" s="17">
        <f>+'ANUAL '!K397-'ENERO-MARZO'!K396</f>
        <v>-9217.51999999999</v>
      </c>
      <c r="L397" s="17">
        <f>+'ANUAL '!L397-'ENERO-MARZO'!L396</f>
        <v>49730.96</v>
      </c>
      <c r="M397" s="17">
        <f>+'ANUAL '!M397-'ENERO-MARZO'!M396</f>
        <v>49730.96</v>
      </c>
      <c r="N397" s="17">
        <f>+'ANUAL '!N397-'ENERO-MARZO'!N396</f>
        <v>49730.96</v>
      </c>
      <c r="O397" s="17">
        <f>+'ANUAL '!O397-'ENERO-MARZO'!O396</f>
        <v>0</v>
      </c>
    </row>
    <row r="398" spans="1:15" ht="12.75">
      <c r="A398" s="11"/>
      <c r="B398" s="35" t="s">
        <v>434</v>
      </c>
      <c r="C398" s="31"/>
      <c r="D398" s="31"/>
      <c r="E398" s="32"/>
      <c r="F398" s="12" t="s">
        <v>41</v>
      </c>
      <c r="G398" s="17">
        <f>+'ANUAL '!G398-'ENERO-MARZO'!G397</f>
        <v>27924</v>
      </c>
      <c r="H398" s="17">
        <f>+'ANUAL '!H398-'ENERO-MARZO'!H397</f>
        <v>0</v>
      </c>
      <c r="I398" s="17">
        <f>+'ANUAL '!I398-'ENERO-MARZO'!I397</f>
        <v>0</v>
      </c>
      <c r="J398" s="17">
        <f>+'ANUAL '!J398-'ENERO-MARZO'!J397</f>
        <v>27924</v>
      </c>
      <c r="K398" s="17">
        <f>+'ANUAL '!K398-'ENERO-MARZO'!K397</f>
        <v>0</v>
      </c>
      <c r="L398" s="17">
        <f>+'ANUAL '!L398-'ENERO-MARZO'!L397</f>
        <v>27659.16</v>
      </c>
      <c r="M398" s="17">
        <f>+'ANUAL '!M398-'ENERO-MARZO'!M397</f>
        <v>27659.16</v>
      </c>
      <c r="N398" s="17">
        <f>+'ANUAL '!N398-'ENERO-MARZO'!N397</f>
        <v>27659.16</v>
      </c>
      <c r="O398" s="17">
        <f>+'ANUAL '!O398-'ENERO-MARZO'!O397</f>
        <v>0</v>
      </c>
    </row>
    <row r="399" spans="1:15" ht="15">
      <c r="A399" s="15"/>
      <c r="B399" s="36" t="s">
        <v>435</v>
      </c>
      <c r="C399" s="31"/>
      <c r="D399" s="31"/>
      <c r="E399" s="32"/>
      <c r="F399" s="16" t="s">
        <v>23</v>
      </c>
      <c r="G399" s="17">
        <f>+'ANUAL '!G399-'ENERO-MARZO'!G398</f>
        <v>0</v>
      </c>
      <c r="H399" s="17">
        <f>+'ANUAL '!H399-'ENERO-MARZO'!H398</f>
        <v>0</v>
      </c>
      <c r="I399" s="17">
        <f>+'ANUAL '!I399-'ENERO-MARZO'!I398</f>
        <v>0</v>
      </c>
      <c r="J399" s="17">
        <f>+'ANUAL '!J399-'ENERO-MARZO'!J398</f>
        <v>0</v>
      </c>
      <c r="K399" s="17">
        <f>+'ANUAL '!K399-'ENERO-MARZO'!K398</f>
        <v>0</v>
      </c>
      <c r="L399" s="17">
        <f>+'ANUAL '!L399-'ENERO-MARZO'!L398</f>
        <v>0</v>
      </c>
      <c r="M399" s="17">
        <f>+'ANUAL '!M399-'ENERO-MARZO'!M398</f>
        <v>0</v>
      </c>
      <c r="N399" s="17">
        <f>+'ANUAL '!N399-'ENERO-MARZO'!N398</f>
        <v>0</v>
      </c>
      <c r="O399" s="17">
        <f>+'ANUAL '!O399-'ENERO-MARZO'!O398</f>
        <v>0</v>
      </c>
    </row>
    <row r="400" spans="1:15" ht="12.75">
      <c r="A400" s="38" t="s">
        <v>43</v>
      </c>
      <c r="B400" s="31"/>
      <c r="C400" s="31"/>
      <c r="D400" s="31"/>
      <c r="E400" s="31"/>
      <c r="F400" s="32"/>
      <c r="G400" s="10">
        <f>SUM(G401:G403)</f>
        <v>11748</v>
      </c>
      <c r="H400" s="10">
        <f aca="true" t="shared" si="40" ref="H400:O400">SUM(H401:H403)</f>
        <v>0</v>
      </c>
      <c r="I400" s="10">
        <f t="shared" si="40"/>
        <v>3000</v>
      </c>
      <c r="J400" s="10">
        <f t="shared" si="40"/>
        <v>8748</v>
      </c>
      <c r="K400" s="10">
        <f t="shared" si="40"/>
        <v>0</v>
      </c>
      <c r="L400" s="10">
        <f t="shared" si="40"/>
        <v>9619.369999999999</v>
      </c>
      <c r="M400" s="10">
        <f t="shared" si="40"/>
        <v>9619.369999999999</v>
      </c>
      <c r="N400" s="10">
        <f t="shared" si="40"/>
        <v>8963.51</v>
      </c>
      <c r="O400" s="10">
        <f t="shared" si="40"/>
        <v>0</v>
      </c>
    </row>
    <row r="401" spans="1:15" ht="12.75">
      <c r="A401" s="11"/>
      <c r="B401" s="35" t="s">
        <v>436</v>
      </c>
      <c r="C401" s="31"/>
      <c r="D401" s="31"/>
      <c r="E401" s="32"/>
      <c r="F401" s="12" t="s">
        <v>47</v>
      </c>
      <c r="G401" s="13">
        <f>+'ANUAL '!G401-'ENERO-MARZO'!G400</f>
        <v>3000</v>
      </c>
      <c r="H401" s="13">
        <f>+'ANUAL '!H401-'ENERO-MARZO'!H400</f>
        <v>0</v>
      </c>
      <c r="I401" s="13">
        <f>+'ANUAL '!I401-'ENERO-MARZO'!I400</f>
        <v>3000</v>
      </c>
      <c r="J401" s="13">
        <f>+'ANUAL '!J401-'ENERO-MARZO'!J400</f>
        <v>0</v>
      </c>
      <c r="K401" s="13">
        <f>+'ANUAL '!K401-'ENERO-MARZO'!K400</f>
        <v>0</v>
      </c>
      <c r="L401" s="13">
        <f>+'ANUAL '!L401-'ENERO-MARZO'!L400</f>
        <v>0</v>
      </c>
      <c r="M401" s="13">
        <f>+'ANUAL '!M401-'ENERO-MARZO'!M400</f>
        <v>0</v>
      </c>
      <c r="N401" s="13">
        <f>+'ANUAL '!N401-'ENERO-MARZO'!N400</f>
        <v>0</v>
      </c>
      <c r="O401" s="13">
        <f>+'ANUAL '!O401-'ENERO-MARZO'!O400</f>
        <v>0</v>
      </c>
    </row>
    <row r="402" spans="1:15" ht="15">
      <c r="A402" s="15"/>
      <c r="B402" s="36" t="s">
        <v>437</v>
      </c>
      <c r="C402" s="31"/>
      <c r="D402" s="31"/>
      <c r="E402" s="32"/>
      <c r="F402" s="16" t="s">
        <v>53</v>
      </c>
      <c r="G402" s="13">
        <f>+'ANUAL '!G402-'ENERO-MARZO'!G401</f>
        <v>2172</v>
      </c>
      <c r="H402" s="13">
        <f>+'ANUAL '!H402-'ENERO-MARZO'!H401</f>
        <v>0</v>
      </c>
      <c r="I402" s="13">
        <f>+'ANUAL '!I402-'ENERO-MARZO'!I401</f>
        <v>0</v>
      </c>
      <c r="J402" s="13">
        <f>+'ANUAL '!J402-'ENERO-MARZO'!J401</f>
        <v>2172</v>
      </c>
      <c r="K402" s="13">
        <f>+'ANUAL '!K402-'ENERO-MARZO'!K401</f>
        <v>0</v>
      </c>
      <c r="L402" s="13">
        <f>+'ANUAL '!L402-'ENERO-MARZO'!L401</f>
        <v>2386.74</v>
      </c>
      <c r="M402" s="13">
        <f>+'ANUAL '!M402-'ENERO-MARZO'!M401</f>
        <v>2386.74</v>
      </c>
      <c r="N402" s="13">
        <f>+'ANUAL '!N402-'ENERO-MARZO'!N401</f>
        <v>2224.0299999999997</v>
      </c>
      <c r="O402" s="13">
        <f>+'ANUAL '!O402-'ENERO-MARZO'!O401</f>
        <v>0</v>
      </c>
    </row>
    <row r="403" spans="1:15" ht="12.75">
      <c r="A403" s="11"/>
      <c r="B403" s="35" t="s">
        <v>438</v>
      </c>
      <c r="C403" s="31"/>
      <c r="D403" s="31"/>
      <c r="E403" s="32"/>
      <c r="F403" s="12" t="s">
        <v>55</v>
      </c>
      <c r="G403" s="13">
        <f>+'ANUAL '!G403-'ENERO-MARZO'!G402</f>
        <v>6576</v>
      </c>
      <c r="H403" s="13">
        <f>+'ANUAL '!H403-'ENERO-MARZO'!H402</f>
        <v>0</v>
      </c>
      <c r="I403" s="13">
        <f>+'ANUAL '!I403-'ENERO-MARZO'!I402</f>
        <v>0</v>
      </c>
      <c r="J403" s="13">
        <f>+'ANUAL '!J403-'ENERO-MARZO'!J402</f>
        <v>6576</v>
      </c>
      <c r="K403" s="13">
        <f>+'ANUAL '!K403-'ENERO-MARZO'!K402</f>
        <v>0</v>
      </c>
      <c r="L403" s="13">
        <f>+'ANUAL '!L403-'ENERO-MARZO'!L402</f>
        <v>7232.63</v>
      </c>
      <c r="M403" s="13">
        <f>+'ANUAL '!M403-'ENERO-MARZO'!M402</f>
        <v>7232.63</v>
      </c>
      <c r="N403" s="13">
        <f>+'ANUAL '!N403-'ENERO-MARZO'!N402</f>
        <v>6739.4800000000005</v>
      </c>
      <c r="O403" s="13">
        <f>+'ANUAL '!O403-'ENERO-MARZO'!O402</f>
        <v>0</v>
      </c>
    </row>
    <row r="404" spans="1:15" ht="12.75">
      <c r="A404" s="38" t="s">
        <v>56</v>
      </c>
      <c r="B404" s="31"/>
      <c r="C404" s="31"/>
      <c r="D404" s="31"/>
      <c r="E404" s="31"/>
      <c r="F404" s="32"/>
      <c r="G404" s="10">
        <f>SUM(G405)</f>
        <v>4799</v>
      </c>
      <c r="H404" s="10">
        <f aca="true" t="shared" si="41" ref="H404:O404">SUM(H405)</f>
        <v>0</v>
      </c>
      <c r="I404" s="10">
        <f t="shared" si="41"/>
        <v>0</v>
      </c>
      <c r="J404" s="10">
        <f t="shared" si="41"/>
        <v>4799</v>
      </c>
      <c r="K404" s="10">
        <f t="shared" si="41"/>
        <v>0</v>
      </c>
      <c r="L404" s="10">
        <f t="shared" si="41"/>
        <v>0</v>
      </c>
      <c r="M404" s="10">
        <f t="shared" si="41"/>
        <v>0</v>
      </c>
      <c r="N404" s="10">
        <f t="shared" si="41"/>
        <v>0</v>
      </c>
      <c r="O404" s="10">
        <f t="shared" si="41"/>
        <v>0</v>
      </c>
    </row>
    <row r="405" spans="1:15" ht="12.75">
      <c r="A405" s="15"/>
      <c r="B405" s="36" t="s">
        <v>439</v>
      </c>
      <c r="C405" s="31"/>
      <c r="D405" s="31"/>
      <c r="E405" s="32"/>
      <c r="F405" s="16" t="s">
        <v>60</v>
      </c>
      <c r="G405" s="17">
        <f>+'ANUAL '!G405-'ENERO-MARZO'!G404</f>
        <v>4799</v>
      </c>
      <c r="H405" s="17">
        <f>+'ANUAL '!H405-'ENERO-MARZO'!H404</f>
        <v>0</v>
      </c>
      <c r="I405" s="17">
        <f>+'ANUAL '!I405-'ENERO-MARZO'!I404</f>
        <v>0</v>
      </c>
      <c r="J405" s="17">
        <f>+'ANUAL '!J405-'ENERO-MARZO'!J404</f>
        <v>4799</v>
      </c>
      <c r="K405" s="17">
        <f>+'ANUAL '!K405-'ENERO-MARZO'!K404</f>
        <v>0</v>
      </c>
      <c r="L405" s="17">
        <f>+'ANUAL '!L405-'ENERO-MARZO'!L404</f>
        <v>0</v>
      </c>
      <c r="M405" s="17">
        <f>+'ANUAL '!M405-'ENERO-MARZO'!M404</f>
        <v>0</v>
      </c>
      <c r="N405" s="17">
        <f>+'ANUAL '!N405-'ENERO-MARZO'!N404</f>
        <v>0</v>
      </c>
      <c r="O405" s="17">
        <f>+'ANUAL '!O405-'ENERO-MARZO'!O404</f>
        <v>0</v>
      </c>
    </row>
    <row r="406" spans="1:15" ht="12.75">
      <c r="A406" s="37" t="s">
        <v>440</v>
      </c>
      <c r="B406" s="31"/>
      <c r="C406" s="31"/>
      <c r="D406" s="31"/>
      <c r="E406" s="31"/>
      <c r="F406" s="32"/>
      <c r="G406" s="9">
        <f>SUM(G408+G430+G432+G444)</f>
        <v>480205</v>
      </c>
      <c r="H406" s="9">
        <f aca="true" t="shared" si="42" ref="H406:O406">SUM(H408+H430+H432+H444)</f>
        <v>5095.469999999999</v>
      </c>
      <c r="I406" s="9">
        <f t="shared" si="42"/>
        <v>119398.67</v>
      </c>
      <c r="J406" s="9">
        <f t="shared" si="42"/>
        <v>365901.8</v>
      </c>
      <c r="K406" s="9">
        <f t="shared" si="42"/>
        <v>341166.97</v>
      </c>
      <c r="L406" s="9">
        <f t="shared" si="42"/>
        <v>444234.32999999996</v>
      </c>
      <c r="M406" s="9">
        <f t="shared" si="42"/>
        <v>444234.32999999996</v>
      </c>
      <c r="N406" s="9">
        <f t="shared" si="42"/>
        <v>460745.5</v>
      </c>
      <c r="O406" s="9">
        <f t="shared" si="42"/>
        <v>0</v>
      </c>
    </row>
    <row r="407" spans="1:15" ht="12.75">
      <c r="A407" s="38" t="s">
        <v>17</v>
      </c>
      <c r="B407" s="31"/>
      <c r="C407" s="31"/>
      <c r="D407" s="31"/>
      <c r="E407" s="31"/>
      <c r="F407" s="32"/>
      <c r="G407" s="10">
        <f>SUM(G408:G429)</f>
        <v>640381</v>
      </c>
      <c r="H407" s="10">
        <f aca="true" t="shared" si="43" ref="H407:O407">SUM(H408:H429)</f>
        <v>0</v>
      </c>
      <c r="I407" s="10">
        <f t="shared" si="43"/>
        <v>0</v>
      </c>
      <c r="J407" s="10">
        <f t="shared" si="43"/>
        <v>640381</v>
      </c>
      <c r="K407" s="10">
        <f t="shared" si="43"/>
        <v>-19486.01000000001</v>
      </c>
      <c r="L407" s="10">
        <f t="shared" si="43"/>
        <v>759570.5299999999</v>
      </c>
      <c r="M407" s="10">
        <f t="shared" si="43"/>
        <v>759570.5299999999</v>
      </c>
      <c r="N407" s="10">
        <f t="shared" si="43"/>
        <v>759570.5299999999</v>
      </c>
      <c r="O407" s="10">
        <f t="shared" si="43"/>
        <v>0</v>
      </c>
    </row>
    <row r="408" spans="1:15" ht="12.75">
      <c r="A408" s="11"/>
      <c r="B408" s="35" t="s">
        <v>441</v>
      </c>
      <c r="C408" s="31"/>
      <c r="D408" s="31"/>
      <c r="E408" s="32"/>
      <c r="F408" s="12" t="s">
        <v>25</v>
      </c>
      <c r="G408" s="13">
        <f>+'ANUAL '!G408-'ENERO-MARZO'!G407</f>
        <v>71973</v>
      </c>
      <c r="H408" s="13">
        <f>+'ANUAL '!H408-'ENERO-MARZO'!H407</f>
        <v>0</v>
      </c>
      <c r="I408" s="13">
        <f>+'ANUAL '!I408-'ENERO-MARZO'!I407</f>
        <v>0</v>
      </c>
      <c r="J408" s="13">
        <f>+'ANUAL '!J408-'ENERO-MARZO'!J407</f>
        <v>71973</v>
      </c>
      <c r="K408" s="13">
        <f>+'ANUAL '!K408-'ENERO-MARZO'!K407</f>
        <v>0</v>
      </c>
      <c r="L408" s="13">
        <f>+'ANUAL '!L408-'ENERO-MARZO'!L407</f>
        <v>75730.28</v>
      </c>
      <c r="M408" s="13">
        <f>+'ANUAL '!M408-'ENERO-MARZO'!M407</f>
        <v>75730.28</v>
      </c>
      <c r="N408" s="13">
        <f>+'ANUAL '!N408-'ENERO-MARZO'!N407</f>
        <v>75730.28</v>
      </c>
      <c r="O408" s="13">
        <f>+'ANUAL '!O408-'ENERO-MARZO'!O407</f>
        <v>0</v>
      </c>
    </row>
    <row r="409" spans="1:15" ht="12.75">
      <c r="A409" s="15"/>
      <c r="B409" s="36" t="s">
        <v>442</v>
      </c>
      <c r="C409" s="31"/>
      <c r="D409" s="31"/>
      <c r="E409" s="32"/>
      <c r="F409" s="16" t="s">
        <v>106</v>
      </c>
      <c r="G409" s="13">
        <f>+'ANUAL '!G409-'ENERO-MARZO'!G408</f>
        <v>72108</v>
      </c>
      <c r="H409" s="13">
        <f>+'ANUAL '!H409-'ENERO-MARZO'!H408</f>
        <v>0</v>
      </c>
      <c r="I409" s="13">
        <f>+'ANUAL '!I409-'ENERO-MARZO'!I408</f>
        <v>0</v>
      </c>
      <c r="J409" s="13">
        <f>+'ANUAL '!J409-'ENERO-MARZO'!J408</f>
        <v>72108</v>
      </c>
      <c r="K409" s="13">
        <f>+'ANUAL '!K409-'ENERO-MARZO'!K408</f>
        <v>0</v>
      </c>
      <c r="L409" s="13">
        <f>+'ANUAL '!L409-'ENERO-MARZO'!L408</f>
        <v>108109.5</v>
      </c>
      <c r="M409" s="13">
        <f>+'ANUAL '!M409-'ENERO-MARZO'!M408</f>
        <v>108109.5</v>
      </c>
      <c r="N409" s="13">
        <f>+'ANUAL '!N409-'ENERO-MARZO'!N408</f>
        <v>108109.5</v>
      </c>
      <c r="O409" s="13">
        <f>+'ANUAL '!O409-'ENERO-MARZO'!O408</f>
        <v>0</v>
      </c>
    </row>
    <row r="410" spans="1:15" ht="12.75">
      <c r="A410" s="11"/>
      <c r="B410" s="35" t="s">
        <v>443</v>
      </c>
      <c r="C410" s="31"/>
      <c r="D410" s="31"/>
      <c r="E410" s="32"/>
      <c r="F410" s="12" t="s">
        <v>33</v>
      </c>
      <c r="G410" s="13">
        <f>+'ANUAL '!G410-'ENERO-MARZO'!G409</f>
        <v>9986</v>
      </c>
      <c r="H410" s="13">
        <f>+'ANUAL '!H410-'ENERO-MARZO'!H409</f>
        <v>0</v>
      </c>
      <c r="I410" s="13">
        <f>+'ANUAL '!I410-'ENERO-MARZO'!I409</f>
        <v>0</v>
      </c>
      <c r="J410" s="13">
        <f>+'ANUAL '!J410-'ENERO-MARZO'!J409</f>
        <v>9986</v>
      </c>
      <c r="K410" s="13">
        <f>+'ANUAL '!K410-'ENERO-MARZO'!K409</f>
        <v>0</v>
      </c>
      <c r="L410" s="13">
        <f>+'ANUAL '!L410-'ENERO-MARZO'!L409</f>
        <v>10190.61</v>
      </c>
      <c r="M410" s="13">
        <f>+'ANUAL '!M410-'ENERO-MARZO'!M409</f>
        <v>10190.61</v>
      </c>
      <c r="N410" s="13">
        <f>+'ANUAL '!N410-'ENERO-MARZO'!N409</f>
        <v>10190.61</v>
      </c>
      <c r="O410" s="13">
        <f>+'ANUAL '!O410-'ENERO-MARZO'!O409</f>
        <v>0</v>
      </c>
    </row>
    <row r="411" spans="1:15" ht="12.75">
      <c r="A411" s="15"/>
      <c r="B411" s="36" t="s">
        <v>444</v>
      </c>
      <c r="C411" s="31"/>
      <c r="D411" s="31"/>
      <c r="E411" s="32"/>
      <c r="F411" s="16" t="s">
        <v>37</v>
      </c>
      <c r="G411" s="13">
        <f>+'ANUAL '!G411-'ENERO-MARZO'!G410</f>
        <v>16200</v>
      </c>
      <c r="H411" s="13">
        <f>+'ANUAL '!H411-'ENERO-MARZO'!H410</f>
        <v>0</v>
      </c>
      <c r="I411" s="13">
        <f>+'ANUAL '!I411-'ENERO-MARZO'!I410</f>
        <v>0</v>
      </c>
      <c r="J411" s="13">
        <f>+'ANUAL '!J411-'ENERO-MARZO'!J410</f>
        <v>16200</v>
      </c>
      <c r="K411" s="13">
        <f>+'ANUAL '!K411-'ENERO-MARZO'!K410</f>
        <v>0</v>
      </c>
      <c r="L411" s="13">
        <f>+'ANUAL '!L411-'ENERO-MARZO'!L410</f>
        <v>11500</v>
      </c>
      <c r="M411" s="13">
        <f>+'ANUAL '!M411-'ENERO-MARZO'!M410</f>
        <v>11500</v>
      </c>
      <c r="N411" s="13">
        <f>+'ANUAL '!N411-'ENERO-MARZO'!N410</f>
        <v>11500</v>
      </c>
      <c r="O411" s="13">
        <f>+'ANUAL '!O411-'ENERO-MARZO'!O410</f>
        <v>0</v>
      </c>
    </row>
    <row r="412" spans="1:15" ht="12.75">
      <c r="A412" s="11"/>
      <c r="B412" s="35" t="s">
        <v>445</v>
      </c>
      <c r="C412" s="31"/>
      <c r="D412" s="31"/>
      <c r="E412" s="32"/>
      <c r="F412" s="12" t="s">
        <v>21</v>
      </c>
      <c r="G412" s="13">
        <f>+'ANUAL '!G412-'ENERO-MARZO'!G411</f>
        <v>35028</v>
      </c>
      <c r="H412" s="13">
        <f>+'ANUAL '!H412-'ENERO-MARZO'!H411</f>
        <v>0</v>
      </c>
      <c r="I412" s="13">
        <f>+'ANUAL '!I412-'ENERO-MARZO'!I411</f>
        <v>0</v>
      </c>
      <c r="J412" s="13">
        <f>+'ANUAL '!J412-'ENERO-MARZO'!J411</f>
        <v>35028</v>
      </c>
      <c r="K412" s="13">
        <f>+'ANUAL '!K412-'ENERO-MARZO'!K411</f>
        <v>-7105.029999999999</v>
      </c>
      <c r="L412" s="13">
        <f>+'ANUAL '!L412-'ENERO-MARZO'!L411</f>
        <v>48154.11</v>
      </c>
      <c r="M412" s="13">
        <f>+'ANUAL '!M412-'ENERO-MARZO'!M411</f>
        <v>48154.11</v>
      </c>
      <c r="N412" s="13">
        <f>+'ANUAL '!N412-'ENERO-MARZO'!N411</f>
        <v>48154.11</v>
      </c>
      <c r="O412" s="13">
        <f>+'ANUAL '!O412-'ENERO-MARZO'!O411</f>
        <v>0</v>
      </c>
    </row>
    <row r="413" spans="1:15" ht="12.75">
      <c r="A413" s="15"/>
      <c r="B413" s="36" t="s">
        <v>446</v>
      </c>
      <c r="C413" s="31"/>
      <c r="D413" s="31"/>
      <c r="E413" s="32"/>
      <c r="F413" s="16" t="s">
        <v>41</v>
      </c>
      <c r="G413" s="13">
        <f>+'ANUAL '!G413-'ENERO-MARZO'!G412</f>
        <v>15237</v>
      </c>
      <c r="H413" s="13">
        <f>+'ANUAL '!H413-'ENERO-MARZO'!H412</f>
        <v>0</v>
      </c>
      <c r="I413" s="13">
        <f>+'ANUAL '!I413-'ENERO-MARZO'!I412</f>
        <v>0</v>
      </c>
      <c r="J413" s="13">
        <f>+'ANUAL '!J413-'ENERO-MARZO'!J412</f>
        <v>15237</v>
      </c>
      <c r="K413" s="13">
        <f>+'ANUAL '!K413-'ENERO-MARZO'!K412</f>
        <v>0</v>
      </c>
      <c r="L413" s="13">
        <f>+'ANUAL '!L413-'ENERO-MARZO'!L412</f>
        <v>18939.86</v>
      </c>
      <c r="M413" s="13">
        <f>+'ANUAL '!M413-'ENERO-MARZO'!M412</f>
        <v>18939.86</v>
      </c>
      <c r="N413" s="13">
        <f>+'ANUAL '!N413-'ENERO-MARZO'!N412</f>
        <v>18939.86</v>
      </c>
      <c r="O413" s="13">
        <f>+'ANUAL '!O413-'ENERO-MARZO'!O412</f>
        <v>0</v>
      </c>
    </row>
    <row r="414" spans="1:15" ht="12.75">
      <c r="A414" s="11"/>
      <c r="B414" s="35" t="s">
        <v>447</v>
      </c>
      <c r="C414" s="31"/>
      <c r="D414" s="31"/>
      <c r="E414" s="32"/>
      <c r="F414" s="12" t="s">
        <v>29</v>
      </c>
      <c r="G414" s="13">
        <f>+'ANUAL '!G414-'ENERO-MARZO'!G413</f>
        <v>0</v>
      </c>
      <c r="H414" s="13">
        <f>+'ANUAL '!H414-'ENERO-MARZO'!H413</f>
        <v>0</v>
      </c>
      <c r="I414" s="13">
        <f>+'ANUAL '!I414-'ENERO-MARZO'!I413</f>
        <v>0</v>
      </c>
      <c r="J414" s="13">
        <f>+'ANUAL '!J414-'ENERO-MARZO'!J413</f>
        <v>0</v>
      </c>
      <c r="K414" s="13">
        <f>+'ANUAL '!K414-'ENERO-MARZO'!K413</f>
        <v>0</v>
      </c>
      <c r="L414" s="13">
        <f>+'ANUAL '!L414-'ENERO-MARZO'!L413</f>
        <v>0</v>
      </c>
      <c r="M414" s="13">
        <f>+'ANUAL '!M414-'ENERO-MARZO'!M413</f>
        <v>0</v>
      </c>
      <c r="N414" s="13">
        <f>+'ANUAL '!N414-'ENERO-MARZO'!N413</f>
        <v>0</v>
      </c>
      <c r="O414" s="13">
        <f>+'ANUAL '!O414-'ENERO-MARZO'!O413</f>
        <v>0</v>
      </c>
    </row>
    <row r="415" spans="1:15" ht="15">
      <c r="A415" s="15"/>
      <c r="B415" s="36" t="s">
        <v>448</v>
      </c>
      <c r="C415" s="31"/>
      <c r="D415" s="31"/>
      <c r="E415" s="32"/>
      <c r="F415" s="16" t="s">
        <v>27</v>
      </c>
      <c r="G415" s="13">
        <f>+'ANUAL '!G415-'ENERO-MARZO'!G414</f>
        <v>711</v>
      </c>
      <c r="H415" s="13">
        <f>+'ANUAL '!H415-'ENERO-MARZO'!H414</f>
        <v>0</v>
      </c>
      <c r="I415" s="13">
        <f>+'ANUAL '!I415-'ENERO-MARZO'!I414</f>
        <v>0</v>
      </c>
      <c r="J415" s="13">
        <f>+'ANUAL '!J415-'ENERO-MARZO'!J414</f>
        <v>711</v>
      </c>
      <c r="K415" s="13">
        <f>+'ANUAL '!K415-'ENERO-MARZO'!K414</f>
        <v>0</v>
      </c>
      <c r="L415" s="13">
        <f>+'ANUAL '!L415-'ENERO-MARZO'!L414</f>
        <v>876</v>
      </c>
      <c r="M415" s="13">
        <f>+'ANUAL '!M415-'ENERO-MARZO'!M414</f>
        <v>876</v>
      </c>
      <c r="N415" s="13">
        <f>+'ANUAL '!N415-'ENERO-MARZO'!N414</f>
        <v>876</v>
      </c>
      <c r="O415" s="13">
        <f>+'ANUAL '!O415-'ENERO-MARZO'!O414</f>
        <v>0</v>
      </c>
    </row>
    <row r="416" spans="1:15" ht="12.75">
      <c r="A416" s="11"/>
      <c r="B416" s="35" t="s">
        <v>449</v>
      </c>
      <c r="C416" s="31"/>
      <c r="D416" s="31"/>
      <c r="E416" s="32"/>
      <c r="F416" s="12" t="s">
        <v>19</v>
      </c>
      <c r="G416" s="13">
        <f>+'ANUAL '!G416-'ENERO-MARZO'!G415</f>
        <v>45239</v>
      </c>
      <c r="H416" s="13">
        <f>+'ANUAL '!H416-'ENERO-MARZO'!H415</f>
        <v>0</v>
      </c>
      <c r="I416" s="13">
        <f>+'ANUAL '!I416-'ENERO-MARZO'!I415</f>
        <v>0</v>
      </c>
      <c r="J416" s="13">
        <f>+'ANUAL '!J416-'ENERO-MARZO'!J415</f>
        <v>45239</v>
      </c>
      <c r="K416" s="13">
        <f>+'ANUAL '!K416-'ENERO-MARZO'!K415</f>
        <v>0</v>
      </c>
      <c r="L416" s="13">
        <f>+'ANUAL '!L416-'ENERO-MARZO'!L415</f>
        <v>48362.37</v>
      </c>
      <c r="M416" s="13">
        <f>+'ANUAL '!M416-'ENERO-MARZO'!M415</f>
        <v>48362.37</v>
      </c>
      <c r="N416" s="13">
        <f>+'ANUAL '!N416-'ENERO-MARZO'!N415</f>
        <v>48362.37</v>
      </c>
      <c r="O416" s="13">
        <f>+'ANUAL '!O416-'ENERO-MARZO'!O415</f>
        <v>0</v>
      </c>
    </row>
    <row r="417" spans="1:15" ht="12.75">
      <c r="A417" s="15"/>
      <c r="B417" s="36" t="s">
        <v>450</v>
      </c>
      <c r="C417" s="31"/>
      <c r="D417" s="31"/>
      <c r="E417" s="32"/>
      <c r="F417" s="16" t="s">
        <v>39</v>
      </c>
      <c r="G417" s="13">
        <f>+'ANUAL '!G417-'ENERO-MARZO'!G416</f>
        <v>12522</v>
      </c>
      <c r="H417" s="13">
        <f>+'ANUAL '!H417-'ENERO-MARZO'!H416</f>
        <v>0</v>
      </c>
      <c r="I417" s="13">
        <f>+'ANUAL '!I417-'ENERO-MARZO'!I416</f>
        <v>0</v>
      </c>
      <c r="J417" s="13">
        <f>+'ANUAL '!J417-'ENERO-MARZO'!J416</f>
        <v>12522</v>
      </c>
      <c r="K417" s="13">
        <f>+'ANUAL '!K417-'ENERO-MARZO'!K416</f>
        <v>0</v>
      </c>
      <c r="L417" s="13">
        <f>+'ANUAL '!L417-'ENERO-MARZO'!L416</f>
        <v>17831.91</v>
      </c>
      <c r="M417" s="13">
        <f>+'ANUAL '!M417-'ENERO-MARZO'!M416</f>
        <v>17831.91</v>
      </c>
      <c r="N417" s="13">
        <f>+'ANUAL '!N417-'ENERO-MARZO'!N416</f>
        <v>17831.91</v>
      </c>
      <c r="O417" s="13">
        <f>+'ANUAL '!O417-'ENERO-MARZO'!O416</f>
        <v>0</v>
      </c>
    </row>
    <row r="418" spans="1:15" ht="12.75">
      <c r="A418" s="11"/>
      <c r="B418" s="35" t="s">
        <v>451</v>
      </c>
      <c r="C418" s="31"/>
      <c r="D418" s="31"/>
      <c r="E418" s="32"/>
      <c r="F418" s="12" t="s">
        <v>452</v>
      </c>
      <c r="G418" s="13">
        <f>+'ANUAL '!G418-'ENERO-MARZO'!G417</f>
        <v>0</v>
      </c>
      <c r="H418" s="13">
        <f>+'ANUAL '!H418-'ENERO-MARZO'!H417</f>
        <v>0</v>
      </c>
      <c r="I418" s="13">
        <f>+'ANUAL '!I418-'ENERO-MARZO'!I417</f>
        <v>0</v>
      </c>
      <c r="J418" s="13">
        <f>+'ANUAL '!J418-'ENERO-MARZO'!J417</f>
        <v>0</v>
      </c>
      <c r="K418" s="13">
        <f>+'ANUAL '!K418-'ENERO-MARZO'!K417</f>
        <v>0</v>
      </c>
      <c r="L418" s="13">
        <f>+'ANUAL '!L418-'ENERO-MARZO'!L417</f>
        <v>0</v>
      </c>
      <c r="M418" s="13">
        <f>+'ANUAL '!M418-'ENERO-MARZO'!M417</f>
        <v>0</v>
      </c>
      <c r="N418" s="13">
        <f>+'ANUAL '!N418-'ENERO-MARZO'!N417</f>
        <v>0</v>
      </c>
      <c r="O418" s="13">
        <f>+'ANUAL '!O418-'ENERO-MARZO'!O417</f>
        <v>0</v>
      </c>
    </row>
    <row r="419" spans="1:15" ht="12.75">
      <c r="A419" s="15"/>
      <c r="B419" s="36" t="s">
        <v>453</v>
      </c>
      <c r="C419" s="31"/>
      <c r="D419" s="31"/>
      <c r="E419" s="32"/>
      <c r="F419" s="16" t="s">
        <v>29</v>
      </c>
      <c r="G419" s="13">
        <f>+'ANUAL '!G419-'ENERO-MARZO'!G418</f>
        <v>0</v>
      </c>
      <c r="H419" s="13">
        <f>+'ANUAL '!H419-'ENERO-MARZO'!H418</f>
        <v>0</v>
      </c>
      <c r="I419" s="13">
        <f>+'ANUAL '!I419-'ENERO-MARZO'!I418</f>
        <v>0</v>
      </c>
      <c r="J419" s="13">
        <f>+'ANUAL '!J419-'ENERO-MARZO'!J418</f>
        <v>0</v>
      </c>
      <c r="K419" s="13">
        <f>+'ANUAL '!K419-'ENERO-MARZO'!K418</f>
        <v>0</v>
      </c>
      <c r="L419" s="13">
        <f>+'ANUAL '!L419-'ENERO-MARZO'!L418</f>
        <v>0</v>
      </c>
      <c r="M419" s="13">
        <f>+'ANUAL '!M419-'ENERO-MARZO'!M418</f>
        <v>0</v>
      </c>
      <c r="N419" s="13">
        <f>+'ANUAL '!N419-'ENERO-MARZO'!N418</f>
        <v>0</v>
      </c>
      <c r="O419" s="13">
        <f>+'ANUAL '!O419-'ENERO-MARZO'!O418</f>
        <v>0</v>
      </c>
    </row>
    <row r="420" spans="1:15" ht="12.75">
      <c r="A420" s="11"/>
      <c r="B420" s="35" t="s">
        <v>454</v>
      </c>
      <c r="C420" s="31"/>
      <c r="D420" s="31"/>
      <c r="E420" s="32"/>
      <c r="F420" s="12" t="s">
        <v>37</v>
      </c>
      <c r="G420" s="13">
        <f>+'ANUAL '!G420-'ENERO-MARZO'!G419</f>
        <v>12300</v>
      </c>
      <c r="H420" s="13">
        <f>+'ANUAL '!H420-'ENERO-MARZO'!H419</f>
        <v>0</v>
      </c>
      <c r="I420" s="13">
        <f>+'ANUAL '!I420-'ENERO-MARZO'!I419</f>
        <v>0</v>
      </c>
      <c r="J420" s="13">
        <f>+'ANUAL '!J420-'ENERO-MARZO'!J419</f>
        <v>12300</v>
      </c>
      <c r="K420" s="13">
        <f>+'ANUAL '!K420-'ENERO-MARZO'!K419</f>
        <v>0</v>
      </c>
      <c r="L420" s="13">
        <f>+'ANUAL '!L420-'ENERO-MARZO'!L419</f>
        <v>9900</v>
      </c>
      <c r="M420" s="13">
        <f>+'ANUAL '!M420-'ENERO-MARZO'!M419</f>
        <v>9900</v>
      </c>
      <c r="N420" s="13">
        <f>+'ANUAL '!N420-'ENERO-MARZO'!N419</f>
        <v>9900</v>
      </c>
      <c r="O420" s="13">
        <f>+'ANUAL '!O420-'ENERO-MARZO'!O419</f>
        <v>0</v>
      </c>
    </row>
    <row r="421" spans="1:15" ht="12.75">
      <c r="A421" s="15"/>
      <c r="B421" s="36" t="s">
        <v>455</v>
      </c>
      <c r="C421" s="31"/>
      <c r="D421" s="31"/>
      <c r="E421" s="32"/>
      <c r="F421" s="16" t="s">
        <v>19</v>
      </c>
      <c r="G421" s="13">
        <f>+'ANUAL '!G421-'ENERO-MARZO'!G420</f>
        <v>38028</v>
      </c>
      <c r="H421" s="13">
        <f>+'ANUAL '!H421-'ENERO-MARZO'!H420</f>
        <v>0</v>
      </c>
      <c r="I421" s="13">
        <f>+'ANUAL '!I421-'ENERO-MARZO'!I420</f>
        <v>0</v>
      </c>
      <c r="J421" s="13">
        <f>+'ANUAL '!J421-'ENERO-MARZO'!J420</f>
        <v>38028</v>
      </c>
      <c r="K421" s="13">
        <f>+'ANUAL '!K421-'ENERO-MARZO'!K420</f>
        <v>0</v>
      </c>
      <c r="L421" s="13">
        <f>+'ANUAL '!L421-'ENERO-MARZO'!L420</f>
        <v>21152.32</v>
      </c>
      <c r="M421" s="13">
        <f>+'ANUAL '!M421-'ENERO-MARZO'!M420</f>
        <v>21152.32</v>
      </c>
      <c r="N421" s="13">
        <f>+'ANUAL '!N421-'ENERO-MARZO'!N420</f>
        <v>21152.32</v>
      </c>
      <c r="O421" s="13">
        <f>+'ANUAL '!O421-'ENERO-MARZO'!O420</f>
        <v>0</v>
      </c>
    </row>
    <row r="422" spans="1:15" ht="12.75">
      <c r="A422" s="11"/>
      <c r="B422" s="35" t="s">
        <v>456</v>
      </c>
      <c r="C422" s="31"/>
      <c r="D422" s="31"/>
      <c r="E422" s="32"/>
      <c r="F422" s="12" t="s">
        <v>41</v>
      </c>
      <c r="G422" s="13">
        <f>+'ANUAL '!G422-'ENERO-MARZO'!G421</f>
        <v>22455</v>
      </c>
      <c r="H422" s="13">
        <f>+'ANUAL '!H422-'ENERO-MARZO'!H421</f>
        <v>0</v>
      </c>
      <c r="I422" s="13">
        <f>+'ANUAL '!I422-'ENERO-MARZO'!I421</f>
        <v>0</v>
      </c>
      <c r="J422" s="13">
        <f>+'ANUAL '!J422-'ENERO-MARZO'!J421</f>
        <v>22455</v>
      </c>
      <c r="K422" s="13">
        <f>+'ANUAL '!K422-'ENERO-MARZO'!K421</f>
        <v>0</v>
      </c>
      <c r="L422" s="13">
        <f>+'ANUAL '!L422-'ENERO-MARZO'!L421</f>
        <v>25489.74</v>
      </c>
      <c r="M422" s="13">
        <f>+'ANUAL '!M422-'ENERO-MARZO'!M421</f>
        <v>25489.74</v>
      </c>
      <c r="N422" s="13">
        <f>+'ANUAL '!N422-'ENERO-MARZO'!N421</f>
        <v>25489.74</v>
      </c>
      <c r="O422" s="13">
        <f>+'ANUAL '!O422-'ENERO-MARZO'!O421</f>
        <v>0</v>
      </c>
    </row>
    <row r="423" spans="1:15" ht="12.75">
      <c r="A423" s="15"/>
      <c r="B423" s="36" t="s">
        <v>457</v>
      </c>
      <c r="C423" s="31"/>
      <c r="D423" s="31"/>
      <c r="E423" s="32"/>
      <c r="F423" s="16" t="s">
        <v>21</v>
      </c>
      <c r="G423" s="13">
        <f>+'ANUAL '!G423-'ENERO-MARZO'!G422</f>
        <v>48254</v>
      </c>
      <c r="H423" s="13">
        <f>+'ANUAL '!H423-'ENERO-MARZO'!H422</f>
        <v>0</v>
      </c>
      <c r="I423" s="13">
        <f>+'ANUAL '!I423-'ENERO-MARZO'!I422</f>
        <v>0</v>
      </c>
      <c r="J423" s="13">
        <f>+'ANUAL '!J423-'ENERO-MARZO'!J422</f>
        <v>48254</v>
      </c>
      <c r="K423" s="13">
        <f>+'ANUAL '!K423-'ENERO-MARZO'!K422</f>
        <v>-12380.98000000001</v>
      </c>
      <c r="L423" s="13">
        <f>+'ANUAL '!L423-'ENERO-MARZO'!L422</f>
        <v>59607.36</v>
      </c>
      <c r="M423" s="13">
        <f>+'ANUAL '!M423-'ENERO-MARZO'!M422</f>
        <v>59607.36</v>
      </c>
      <c r="N423" s="13">
        <f>+'ANUAL '!N423-'ENERO-MARZO'!N422</f>
        <v>59607.36</v>
      </c>
      <c r="O423" s="13">
        <f>+'ANUAL '!O423-'ENERO-MARZO'!O422</f>
        <v>0</v>
      </c>
    </row>
    <row r="424" spans="1:15" ht="15">
      <c r="A424" s="11"/>
      <c r="B424" s="35" t="s">
        <v>458</v>
      </c>
      <c r="C424" s="31"/>
      <c r="D424" s="31"/>
      <c r="E424" s="32"/>
      <c r="F424" s="12" t="s">
        <v>23</v>
      </c>
      <c r="G424" s="13">
        <f>+'ANUAL '!G424-'ENERO-MARZO'!G423</f>
        <v>0</v>
      </c>
      <c r="H424" s="13">
        <f>+'ANUAL '!H424-'ENERO-MARZO'!H423</f>
        <v>0</v>
      </c>
      <c r="I424" s="13">
        <f>+'ANUAL '!I424-'ENERO-MARZO'!I423</f>
        <v>0</v>
      </c>
      <c r="J424" s="13">
        <f>+'ANUAL '!J424-'ENERO-MARZO'!J423</f>
        <v>0</v>
      </c>
      <c r="K424" s="13">
        <f>+'ANUAL '!K424-'ENERO-MARZO'!K423</f>
        <v>0</v>
      </c>
      <c r="L424" s="13">
        <f>+'ANUAL '!L424-'ENERO-MARZO'!L423</f>
        <v>0</v>
      </c>
      <c r="M424" s="13">
        <f>+'ANUAL '!M424-'ENERO-MARZO'!M423</f>
        <v>0</v>
      </c>
      <c r="N424" s="13">
        <f>+'ANUAL '!N424-'ENERO-MARZO'!N423</f>
        <v>0</v>
      </c>
      <c r="O424" s="13">
        <f>+'ANUAL '!O424-'ENERO-MARZO'!O423</f>
        <v>0</v>
      </c>
    </row>
    <row r="425" spans="1:15" ht="12.75">
      <c r="A425" s="15"/>
      <c r="B425" s="36" t="s">
        <v>459</v>
      </c>
      <c r="C425" s="31"/>
      <c r="D425" s="31"/>
      <c r="E425" s="32"/>
      <c r="F425" s="16" t="s">
        <v>25</v>
      </c>
      <c r="G425" s="13">
        <f>+'ANUAL '!G425-'ENERO-MARZO'!G424</f>
        <v>157494</v>
      </c>
      <c r="H425" s="13">
        <f>+'ANUAL '!H425-'ENERO-MARZO'!H424</f>
        <v>0</v>
      </c>
      <c r="I425" s="13">
        <f>+'ANUAL '!I425-'ENERO-MARZO'!I424</f>
        <v>0</v>
      </c>
      <c r="J425" s="13">
        <f>+'ANUAL '!J425-'ENERO-MARZO'!J424</f>
        <v>157494</v>
      </c>
      <c r="K425" s="13">
        <f>+'ANUAL '!K425-'ENERO-MARZO'!K424</f>
        <v>0</v>
      </c>
      <c r="L425" s="13">
        <f>+'ANUAL '!L425-'ENERO-MARZO'!L424</f>
        <v>212994.22</v>
      </c>
      <c r="M425" s="13">
        <f>+'ANUAL '!M425-'ENERO-MARZO'!M424</f>
        <v>212994.22</v>
      </c>
      <c r="N425" s="13">
        <f>+'ANUAL '!N425-'ENERO-MARZO'!N424</f>
        <v>212994.22</v>
      </c>
      <c r="O425" s="13">
        <f>+'ANUAL '!O425-'ENERO-MARZO'!O424</f>
        <v>0</v>
      </c>
    </row>
    <row r="426" spans="1:15" ht="12.75">
      <c r="A426" s="11"/>
      <c r="B426" s="35" t="s">
        <v>460</v>
      </c>
      <c r="C426" s="31"/>
      <c r="D426" s="31"/>
      <c r="E426" s="32"/>
      <c r="F426" s="12" t="s">
        <v>33</v>
      </c>
      <c r="G426" s="13">
        <f>+'ANUAL '!G426-'ENERO-MARZO'!G425</f>
        <v>13034</v>
      </c>
      <c r="H426" s="13">
        <f>+'ANUAL '!H426-'ENERO-MARZO'!H425</f>
        <v>0</v>
      </c>
      <c r="I426" s="13">
        <f>+'ANUAL '!I426-'ENERO-MARZO'!I425</f>
        <v>0</v>
      </c>
      <c r="J426" s="13">
        <f>+'ANUAL '!J426-'ENERO-MARZO'!J425</f>
        <v>13034</v>
      </c>
      <c r="K426" s="13">
        <f>+'ANUAL '!K426-'ENERO-MARZO'!K425</f>
        <v>0</v>
      </c>
      <c r="L426" s="13">
        <f>+'ANUAL '!L426-'ENERO-MARZO'!L425</f>
        <v>9707.84</v>
      </c>
      <c r="M426" s="13">
        <f>+'ANUAL '!M426-'ENERO-MARZO'!M425</f>
        <v>9707.84</v>
      </c>
      <c r="N426" s="13">
        <f>+'ANUAL '!N426-'ENERO-MARZO'!N425</f>
        <v>9707.84</v>
      </c>
      <c r="O426" s="13">
        <f>+'ANUAL '!O426-'ENERO-MARZO'!O425</f>
        <v>0</v>
      </c>
    </row>
    <row r="427" spans="1:15" ht="12.75">
      <c r="A427" s="15"/>
      <c r="B427" s="36" t="s">
        <v>461</v>
      </c>
      <c r="C427" s="31"/>
      <c r="D427" s="31"/>
      <c r="E427" s="32"/>
      <c r="F427" s="16" t="s">
        <v>106</v>
      </c>
      <c r="G427" s="13">
        <f>+'ANUAL '!G427-'ENERO-MARZO'!G426</f>
        <v>51294</v>
      </c>
      <c r="H427" s="13">
        <f>+'ANUAL '!H427-'ENERO-MARZO'!H426</f>
        <v>0</v>
      </c>
      <c r="I427" s="13">
        <f>+'ANUAL '!I427-'ENERO-MARZO'!I426</f>
        <v>0</v>
      </c>
      <c r="J427" s="13">
        <f>+'ANUAL '!J427-'ENERO-MARZO'!J426</f>
        <v>51294</v>
      </c>
      <c r="K427" s="13">
        <f>+'ANUAL '!K427-'ENERO-MARZO'!K426</f>
        <v>0</v>
      </c>
      <c r="L427" s="13">
        <f>+'ANUAL '!L427-'ENERO-MARZO'!L426</f>
        <v>58075.310000000005</v>
      </c>
      <c r="M427" s="13">
        <f>+'ANUAL '!M427-'ENERO-MARZO'!M426</f>
        <v>58075.310000000005</v>
      </c>
      <c r="N427" s="13">
        <f>+'ANUAL '!N427-'ENERO-MARZO'!N426</f>
        <v>58075.310000000005</v>
      </c>
      <c r="O427" s="13">
        <f>+'ANUAL '!O427-'ENERO-MARZO'!O426</f>
        <v>0</v>
      </c>
    </row>
    <row r="428" spans="1:15" ht="15">
      <c r="A428" s="11"/>
      <c r="B428" s="35" t="s">
        <v>462</v>
      </c>
      <c r="C428" s="31"/>
      <c r="D428" s="31"/>
      <c r="E428" s="32"/>
      <c r="F428" s="12" t="s">
        <v>27</v>
      </c>
      <c r="G428" s="13">
        <f>+'ANUAL '!G428-'ENERO-MARZO'!G427</f>
        <v>816</v>
      </c>
      <c r="H428" s="13">
        <f>+'ANUAL '!H428-'ENERO-MARZO'!H427</f>
        <v>0</v>
      </c>
      <c r="I428" s="13">
        <f>+'ANUAL '!I428-'ENERO-MARZO'!I427</f>
        <v>0</v>
      </c>
      <c r="J428" s="13">
        <f>+'ANUAL '!J428-'ENERO-MARZO'!J427</f>
        <v>816</v>
      </c>
      <c r="K428" s="13">
        <f>+'ANUAL '!K428-'ENERO-MARZO'!K427</f>
        <v>0</v>
      </c>
      <c r="L428" s="13">
        <f>+'ANUAL '!L428-'ENERO-MARZO'!L427</f>
        <v>816</v>
      </c>
      <c r="M428" s="13">
        <f>+'ANUAL '!M428-'ENERO-MARZO'!M427</f>
        <v>816</v>
      </c>
      <c r="N428" s="13">
        <f>+'ANUAL '!N428-'ENERO-MARZO'!N427</f>
        <v>816</v>
      </c>
      <c r="O428" s="13">
        <f>+'ANUAL '!O428-'ENERO-MARZO'!O427</f>
        <v>0</v>
      </c>
    </row>
    <row r="429" spans="1:15" ht="12.75">
      <c r="A429" s="15"/>
      <c r="B429" s="36" t="s">
        <v>463</v>
      </c>
      <c r="C429" s="31"/>
      <c r="D429" s="31"/>
      <c r="E429" s="32"/>
      <c r="F429" s="16" t="s">
        <v>39</v>
      </c>
      <c r="G429" s="13">
        <f>+'ANUAL '!G429-'ENERO-MARZO'!G428</f>
        <v>17702</v>
      </c>
      <c r="H429" s="13">
        <f>+'ANUAL '!H429-'ENERO-MARZO'!H428</f>
        <v>0</v>
      </c>
      <c r="I429" s="13">
        <f>+'ANUAL '!I429-'ENERO-MARZO'!I428</f>
        <v>0</v>
      </c>
      <c r="J429" s="13">
        <f>+'ANUAL '!J429-'ENERO-MARZO'!J428</f>
        <v>17702</v>
      </c>
      <c r="K429" s="13">
        <f>+'ANUAL '!K429-'ENERO-MARZO'!K428</f>
        <v>0</v>
      </c>
      <c r="L429" s="13">
        <f>+'ANUAL '!L429-'ENERO-MARZO'!L428</f>
        <v>22133.1</v>
      </c>
      <c r="M429" s="13">
        <f>+'ANUAL '!M429-'ENERO-MARZO'!M428</f>
        <v>22133.1</v>
      </c>
      <c r="N429" s="13">
        <f>+'ANUAL '!N429-'ENERO-MARZO'!N428</f>
        <v>22133.1</v>
      </c>
      <c r="O429" s="13">
        <f>+'ANUAL '!O429-'ENERO-MARZO'!O428</f>
        <v>0</v>
      </c>
    </row>
    <row r="430" spans="1:15" ht="12.75">
      <c r="A430" s="38" t="s">
        <v>187</v>
      </c>
      <c r="B430" s="31"/>
      <c r="C430" s="31"/>
      <c r="D430" s="31"/>
      <c r="E430" s="31"/>
      <c r="F430" s="32"/>
      <c r="G430" s="10">
        <f>SUM(G431)</f>
        <v>15000</v>
      </c>
      <c r="H430" s="10">
        <f aca="true" t="shared" si="44" ref="H430:O430">SUM(H431)</f>
        <v>1718.15</v>
      </c>
      <c r="I430" s="10">
        <f t="shared" si="44"/>
        <v>8347.45</v>
      </c>
      <c r="J430" s="10">
        <f t="shared" si="44"/>
        <v>8370.7</v>
      </c>
      <c r="K430" s="10">
        <f t="shared" si="44"/>
        <v>8370.7</v>
      </c>
      <c r="L430" s="10">
        <f t="shared" si="44"/>
        <v>8370.7</v>
      </c>
      <c r="M430" s="10">
        <f t="shared" si="44"/>
        <v>8370.7</v>
      </c>
      <c r="N430" s="10">
        <f t="shared" si="44"/>
        <v>8370.7</v>
      </c>
      <c r="O430" s="10">
        <f t="shared" si="44"/>
        <v>0</v>
      </c>
    </row>
    <row r="431" spans="1:15" ht="12.75">
      <c r="A431" s="11"/>
      <c r="B431" s="35" t="s">
        <v>464</v>
      </c>
      <c r="C431" s="31"/>
      <c r="D431" s="31"/>
      <c r="E431" s="32"/>
      <c r="F431" s="12" t="s">
        <v>289</v>
      </c>
      <c r="G431" s="13">
        <f>+'ANUAL '!G431-'ENERO-MARZO'!G430</f>
        <v>15000</v>
      </c>
      <c r="H431" s="13">
        <f>+'ANUAL '!H431-'ENERO-MARZO'!H430</f>
        <v>1718.15</v>
      </c>
      <c r="I431" s="13">
        <f>+'ANUAL '!I431-'ENERO-MARZO'!I430</f>
        <v>8347.45</v>
      </c>
      <c r="J431" s="13">
        <f>+'ANUAL '!J431-'ENERO-MARZO'!J430</f>
        <v>8370.7</v>
      </c>
      <c r="K431" s="13">
        <f>+'ANUAL '!K431-'ENERO-MARZO'!K430</f>
        <v>8370.7</v>
      </c>
      <c r="L431" s="13">
        <f>+'ANUAL '!L431-'ENERO-MARZO'!L430</f>
        <v>8370.7</v>
      </c>
      <c r="M431" s="13">
        <f>+'ANUAL '!M431-'ENERO-MARZO'!M430</f>
        <v>8370.7</v>
      </c>
      <c r="N431" s="13">
        <f>+'ANUAL '!N431-'ENERO-MARZO'!N430</f>
        <v>8370.7</v>
      </c>
      <c r="O431" s="13">
        <f>+'ANUAL '!O431-'ENERO-MARZO'!O430</f>
        <v>0</v>
      </c>
    </row>
    <row r="432" spans="1:15" ht="12.75">
      <c r="A432" s="38" t="s">
        <v>43</v>
      </c>
      <c r="B432" s="31"/>
      <c r="C432" s="31"/>
      <c r="D432" s="31"/>
      <c r="E432" s="31"/>
      <c r="F432" s="32"/>
      <c r="G432" s="10">
        <f>SUM(G433:G443)</f>
        <v>379584</v>
      </c>
      <c r="H432" s="10">
        <f aca="true" t="shared" si="45" ref="H432:O432">SUM(H433:H443)</f>
        <v>3377.3199999999997</v>
      </c>
      <c r="I432" s="10">
        <f t="shared" si="45"/>
        <v>111051.22</v>
      </c>
      <c r="J432" s="10">
        <f t="shared" si="45"/>
        <v>271910.1</v>
      </c>
      <c r="K432" s="10">
        <f t="shared" si="45"/>
        <v>332796.26999999996</v>
      </c>
      <c r="L432" s="10">
        <f t="shared" si="45"/>
        <v>358233.35</v>
      </c>
      <c r="M432" s="10">
        <f t="shared" si="45"/>
        <v>358233.35</v>
      </c>
      <c r="N432" s="10">
        <f t="shared" si="45"/>
        <v>374744.52</v>
      </c>
      <c r="O432" s="10">
        <f t="shared" si="45"/>
        <v>0</v>
      </c>
    </row>
    <row r="433" spans="1:15" ht="12.75">
      <c r="A433" s="15"/>
      <c r="B433" s="36" t="s">
        <v>465</v>
      </c>
      <c r="C433" s="31"/>
      <c r="D433" s="31"/>
      <c r="E433" s="32"/>
      <c r="F433" s="16" t="s">
        <v>92</v>
      </c>
      <c r="G433" s="17">
        <f>+'ANUAL '!G433-'ENERO-MARZO'!G432</f>
        <v>0</v>
      </c>
      <c r="H433" s="17">
        <f>+'ANUAL '!H433-'ENERO-MARZO'!H432</f>
        <v>0</v>
      </c>
      <c r="I433" s="17">
        <f>+'ANUAL '!I433-'ENERO-MARZO'!I432</f>
        <v>0</v>
      </c>
      <c r="J433" s="17">
        <f>+'ANUAL '!J433-'ENERO-MARZO'!J432</f>
        <v>0</v>
      </c>
      <c r="K433" s="17">
        <f>+'ANUAL '!K433-'ENERO-MARZO'!K432</f>
        <v>0</v>
      </c>
      <c r="L433" s="17">
        <f>+'ANUAL '!L433-'ENERO-MARZO'!L432</f>
        <v>0</v>
      </c>
      <c r="M433" s="17">
        <f>+'ANUAL '!M433-'ENERO-MARZO'!M432</f>
        <v>0</v>
      </c>
      <c r="N433" s="17">
        <f>+'ANUAL '!N433-'ENERO-MARZO'!N432</f>
        <v>0</v>
      </c>
      <c r="O433" s="17">
        <f>+'ANUAL '!O433-'ENERO-MARZO'!O432</f>
        <v>0</v>
      </c>
    </row>
    <row r="434" spans="1:15" ht="15">
      <c r="A434" s="11"/>
      <c r="B434" s="35" t="s">
        <v>466</v>
      </c>
      <c r="C434" s="31"/>
      <c r="D434" s="31"/>
      <c r="E434" s="32"/>
      <c r="F434" s="12" t="s">
        <v>53</v>
      </c>
      <c r="G434" s="17">
        <f>+'ANUAL '!G434-'ENERO-MARZO'!G433</f>
        <v>1587</v>
      </c>
      <c r="H434" s="17">
        <f>+'ANUAL '!H434-'ENERO-MARZO'!H433</f>
        <v>0</v>
      </c>
      <c r="I434" s="17">
        <f>+'ANUAL '!I434-'ENERO-MARZO'!I433</f>
        <v>0</v>
      </c>
      <c r="J434" s="17">
        <f>+'ANUAL '!J434-'ENERO-MARZO'!J433</f>
        <v>1587</v>
      </c>
      <c r="K434" s="17">
        <f>+'ANUAL '!K434-'ENERO-MARZO'!K433</f>
        <v>0</v>
      </c>
      <c r="L434" s="17">
        <f>+'ANUAL '!L434-'ENERO-MARZO'!L433</f>
        <v>2150.2700000000004</v>
      </c>
      <c r="M434" s="17">
        <f>+'ANUAL '!M434-'ENERO-MARZO'!M433</f>
        <v>2150.2700000000004</v>
      </c>
      <c r="N434" s="17">
        <f>+'ANUAL '!N434-'ENERO-MARZO'!N433</f>
        <v>1720.85</v>
      </c>
      <c r="O434" s="17">
        <f>+'ANUAL '!O434-'ENERO-MARZO'!O433</f>
        <v>0</v>
      </c>
    </row>
    <row r="435" spans="1:15" ht="12.75">
      <c r="A435" s="15"/>
      <c r="B435" s="36" t="s">
        <v>467</v>
      </c>
      <c r="C435" s="31"/>
      <c r="D435" s="31"/>
      <c r="E435" s="32"/>
      <c r="F435" s="16" t="s">
        <v>55</v>
      </c>
      <c r="G435" s="17">
        <f>+'ANUAL '!G435-'ENERO-MARZO'!G434</f>
        <v>4806</v>
      </c>
      <c r="H435" s="17">
        <f>+'ANUAL '!H435-'ENERO-MARZO'!H434</f>
        <v>0</v>
      </c>
      <c r="I435" s="17">
        <f>+'ANUAL '!I435-'ENERO-MARZO'!I434</f>
        <v>0</v>
      </c>
      <c r="J435" s="17">
        <f>+'ANUAL '!J435-'ENERO-MARZO'!J434</f>
        <v>4806</v>
      </c>
      <c r="K435" s="17">
        <f>+'ANUAL '!K435-'ENERO-MARZO'!K434</f>
        <v>0</v>
      </c>
      <c r="L435" s="17">
        <f>+'ANUAL '!L435-'ENERO-MARZO'!L434</f>
        <v>6515.96</v>
      </c>
      <c r="M435" s="17">
        <f>+'ANUAL '!M435-'ENERO-MARZO'!M434</f>
        <v>6515.96</v>
      </c>
      <c r="N435" s="17">
        <f>+'ANUAL '!N435-'ENERO-MARZO'!N434</f>
        <v>5214.720000000001</v>
      </c>
      <c r="O435" s="17">
        <f>+'ANUAL '!O435-'ENERO-MARZO'!O434</f>
        <v>0</v>
      </c>
    </row>
    <row r="436" spans="1:15" ht="12.75">
      <c r="A436" s="11"/>
      <c r="B436" s="35" t="s">
        <v>468</v>
      </c>
      <c r="C436" s="31"/>
      <c r="D436" s="31"/>
      <c r="E436" s="32"/>
      <c r="F436" s="12" t="s">
        <v>73</v>
      </c>
      <c r="G436" s="17">
        <f>+'ANUAL '!G436-'ENERO-MARZO'!G435</f>
        <v>172650</v>
      </c>
      <c r="H436" s="17">
        <f>+'ANUAL '!H436-'ENERO-MARZO'!H435</f>
        <v>0</v>
      </c>
      <c r="I436" s="17">
        <f>+'ANUAL '!I436-'ENERO-MARZO'!I435</f>
        <v>67425.7</v>
      </c>
      <c r="J436" s="17">
        <f>+'ANUAL '!J436-'ENERO-MARZO'!J435</f>
        <v>105224.29999999999</v>
      </c>
      <c r="K436" s="17">
        <f>+'ANUAL '!K436-'ENERO-MARZO'!K435</f>
        <v>172410</v>
      </c>
      <c r="L436" s="17">
        <f>+'ANUAL '!L436-'ENERO-MARZO'!L435</f>
        <v>172410</v>
      </c>
      <c r="M436" s="17">
        <f>+'ANUAL '!M436-'ENERO-MARZO'!M435</f>
        <v>172410</v>
      </c>
      <c r="N436" s="17">
        <f>+'ANUAL '!N436-'ENERO-MARZO'!N435</f>
        <v>172410</v>
      </c>
      <c r="O436" s="17">
        <f>+'ANUAL '!O436-'ENERO-MARZO'!O435</f>
        <v>0</v>
      </c>
    </row>
    <row r="437" spans="1:15" ht="12.75">
      <c r="A437" s="15"/>
      <c r="B437" s="36" t="s">
        <v>469</v>
      </c>
      <c r="C437" s="31"/>
      <c r="D437" s="31"/>
      <c r="E437" s="32"/>
      <c r="F437" s="16" t="s">
        <v>47</v>
      </c>
      <c r="G437" s="17">
        <f>+'ANUAL '!G437-'ENERO-MARZO'!G436</f>
        <v>3000</v>
      </c>
      <c r="H437" s="17">
        <f>+'ANUAL '!H437-'ENERO-MARZO'!H436</f>
        <v>0</v>
      </c>
      <c r="I437" s="17">
        <f>+'ANUAL '!I437-'ENERO-MARZO'!I436</f>
        <v>3000</v>
      </c>
      <c r="J437" s="17">
        <f>+'ANUAL '!J437-'ENERO-MARZO'!J436</f>
        <v>0</v>
      </c>
      <c r="K437" s="17">
        <f>+'ANUAL '!K437-'ENERO-MARZO'!K436</f>
        <v>0</v>
      </c>
      <c r="L437" s="17">
        <f>+'ANUAL '!L437-'ENERO-MARZO'!L436</f>
        <v>0</v>
      </c>
      <c r="M437" s="17">
        <f>+'ANUAL '!M437-'ENERO-MARZO'!M436</f>
        <v>0</v>
      </c>
      <c r="N437" s="17">
        <f>+'ANUAL '!N437-'ENERO-MARZO'!N436</f>
        <v>0</v>
      </c>
      <c r="O437" s="17">
        <f>+'ANUAL '!O437-'ENERO-MARZO'!O436</f>
        <v>0</v>
      </c>
    </row>
    <row r="438" spans="1:15" ht="12.75">
      <c r="A438" s="11"/>
      <c r="B438" s="35" t="s">
        <v>470</v>
      </c>
      <c r="C438" s="31"/>
      <c r="D438" s="31"/>
      <c r="E438" s="32"/>
      <c r="F438" s="12" t="s">
        <v>111</v>
      </c>
      <c r="G438" s="17">
        <f>+'ANUAL '!G438-'ENERO-MARZO'!G437</f>
        <v>102750</v>
      </c>
      <c r="H438" s="17">
        <f>+'ANUAL '!H438-'ENERO-MARZO'!H437</f>
        <v>0</v>
      </c>
      <c r="I438" s="17">
        <f>+'ANUAL '!I438-'ENERO-MARZO'!I437</f>
        <v>0</v>
      </c>
      <c r="J438" s="17">
        <f>+'ANUAL '!J438-'ENERO-MARZO'!J437</f>
        <v>102750</v>
      </c>
      <c r="K438" s="17">
        <f>+'ANUAL '!K438-'ENERO-MARZO'!K437</f>
        <v>112000</v>
      </c>
      <c r="L438" s="17">
        <f>+'ANUAL '!L438-'ENERO-MARZO'!L437</f>
        <v>112000</v>
      </c>
      <c r="M438" s="17">
        <f>+'ANUAL '!M438-'ENERO-MARZO'!M437</f>
        <v>112000</v>
      </c>
      <c r="N438" s="17">
        <f>+'ANUAL '!N438-'ENERO-MARZO'!N437</f>
        <v>112000</v>
      </c>
      <c r="O438" s="17">
        <f>+'ANUAL '!O438-'ENERO-MARZO'!O437</f>
        <v>0</v>
      </c>
    </row>
    <row r="439" spans="1:15" ht="15">
      <c r="A439" s="15"/>
      <c r="B439" s="36" t="s">
        <v>471</v>
      </c>
      <c r="C439" s="31"/>
      <c r="D439" s="31"/>
      <c r="E439" s="32"/>
      <c r="F439" s="16" t="s">
        <v>472</v>
      </c>
      <c r="G439" s="17">
        <f>+'ANUAL '!G439-'ENERO-MARZO'!G438</f>
        <v>45000</v>
      </c>
      <c r="H439" s="17">
        <f>+'ANUAL '!H439-'ENERO-MARZO'!H438</f>
        <v>3377.3199999999997</v>
      </c>
      <c r="I439" s="17">
        <f>+'ANUAL '!I439-'ENERO-MARZO'!I438</f>
        <v>0</v>
      </c>
      <c r="J439" s="17">
        <f>+'ANUAL '!J439-'ENERO-MARZO'!J438</f>
        <v>48377.32000000001</v>
      </c>
      <c r="K439" s="17">
        <f>+'ANUAL '!K439-'ENERO-MARZO'!K438</f>
        <v>48040.79</v>
      </c>
      <c r="L439" s="17">
        <f>+'ANUAL '!L439-'ENERO-MARZO'!L438</f>
        <v>52824.51</v>
      </c>
      <c r="M439" s="17">
        <f>+'ANUAL '!M439-'ENERO-MARZO'!M438</f>
        <v>52824.51</v>
      </c>
      <c r="N439" s="17">
        <f>+'ANUAL '!N439-'ENERO-MARZO'!N438</f>
        <v>71641.12</v>
      </c>
      <c r="O439" s="17">
        <f>+'ANUAL '!O439-'ENERO-MARZO'!O438</f>
        <v>0</v>
      </c>
    </row>
    <row r="440" spans="1:15" ht="15">
      <c r="A440" s="11"/>
      <c r="B440" s="35" t="s">
        <v>473</v>
      </c>
      <c r="C440" s="31"/>
      <c r="D440" s="31"/>
      <c r="E440" s="32"/>
      <c r="F440" s="12" t="s">
        <v>172</v>
      </c>
      <c r="G440" s="17">
        <f>+'ANUAL '!G440-'ENERO-MARZO'!G439</f>
        <v>30000</v>
      </c>
      <c r="H440" s="17">
        <f>+'ANUAL '!H440-'ENERO-MARZO'!H439</f>
        <v>0</v>
      </c>
      <c r="I440" s="17">
        <f>+'ANUAL '!I440-'ENERO-MARZO'!I439</f>
        <v>30000</v>
      </c>
      <c r="J440" s="17">
        <f>+'ANUAL '!J440-'ENERO-MARZO'!J439</f>
        <v>0</v>
      </c>
      <c r="K440" s="17">
        <f>+'ANUAL '!K440-'ENERO-MARZO'!K439</f>
        <v>0</v>
      </c>
      <c r="L440" s="17">
        <f>+'ANUAL '!L440-'ENERO-MARZO'!L439</f>
        <v>0</v>
      </c>
      <c r="M440" s="17">
        <f>+'ANUAL '!M440-'ENERO-MARZO'!M439</f>
        <v>0</v>
      </c>
      <c r="N440" s="17">
        <f>+'ANUAL '!N440-'ENERO-MARZO'!N439</f>
        <v>0</v>
      </c>
      <c r="O440" s="17">
        <f>+'ANUAL '!O440-'ENERO-MARZO'!O439</f>
        <v>0</v>
      </c>
    </row>
    <row r="441" spans="1:15" ht="12.75">
      <c r="A441" s="15"/>
      <c r="B441" s="36" t="s">
        <v>474</v>
      </c>
      <c r="C441" s="31"/>
      <c r="D441" s="31"/>
      <c r="E441" s="32"/>
      <c r="F441" s="16" t="s">
        <v>323</v>
      </c>
      <c r="G441" s="17">
        <f>+'ANUAL '!G441-'ENERO-MARZO'!G440</f>
        <v>10971</v>
      </c>
      <c r="H441" s="17">
        <f>+'ANUAL '!H441-'ENERO-MARZO'!H440</f>
        <v>0</v>
      </c>
      <c r="I441" s="17">
        <f>+'ANUAL '!I441-'ENERO-MARZO'!I440</f>
        <v>10625.52</v>
      </c>
      <c r="J441" s="17">
        <f>+'ANUAL '!J441-'ENERO-MARZO'!J440</f>
        <v>345.48</v>
      </c>
      <c r="K441" s="17">
        <f>+'ANUAL '!K441-'ENERO-MARZO'!K440</f>
        <v>345.48</v>
      </c>
      <c r="L441" s="17">
        <f>+'ANUAL '!L441-'ENERO-MARZO'!L440</f>
        <v>345.48</v>
      </c>
      <c r="M441" s="17">
        <f>+'ANUAL '!M441-'ENERO-MARZO'!M440</f>
        <v>345.48</v>
      </c>
      <c r="N441" s="17">
        <f>+'ANUAL '!N441-'ENERO-MARZO'!N440</f>
        <v>345.48</v>
      </c>
      <c r="O441" s="17">
        <f>+'ANUAL '!O441-'ENERO-MARZO'!O440</f>
        <v>0</v>
      </c>
    </row>
    <row r="442" spans="1:15" ht="12.75">
      <c r="A442" s="11"/>
      <c r="B442" s="35" t="s">
        <v>475</v>
      </c>
      <c r="C442" s="31"/>
      <c r="D442" s="31"/>
      <c r="E442" s="32"/>
      <c r="F442" s="12" t="s">
        <v>55</v>
      </c>
      <c r="G442" s="17">
        <f>+'ANUAL '!G442-'ENERO-MARZO'!G441</f>
        <v>6630</v>
      </c>
      <c r="H442" s="17">
        <f>+'ANUAL '!H442-'ENERO-MARZO'!H441</f>
        <v>0</v>
      </c>
      <c r="I442" s="17">
        <f>+'ANUAL '!I442-'ENERO-MARZO'!I441</f>
        <v>0</v>
      </c>
      <c r="J442" s="17">
        <f>+'ANUAL '!J442-'ENERO-MARZO'!J441</f>
        <v>6630</v>
      </c>
      <c r="K442" s="17">
        <f>+'ANUAL '!K442-'ENERO-MARZO'!K441</f>
        <v>0</v>
      </c>
      <c r="L442" s="17">
        <f>+'ANUAL '!L442-'ENERO-MARZO'!L441</f>
        <v>9012.869999999999</v>
      </c>
      <c r="M442" s="17">
        <f>+'ANUAL '!M442-'ENERO-MARZO'!M441</f>
        <v>9012.869999999999</v>
      </c>
      <c r="N442" s="17">
        <f>+'ANUAL '!N442-'ENERO-MARZO'!N441</f>
        <v>8580.720000000001</v>
      </c>
      <c r="O442" s="17">
        <f>+'ANUAL '!O442-'ENERO-MARZO'!O441</f>
        <v>0</v>
      </c>
    </row>
    <row r="443" spans="1:15" ht="15">
      <c r="A443" s="15"/>
      <c r="B443" s="36" t="s">
        <v>476</v>
      </c>
      <c r="C443" s="31"/>
      <c r="D443" s="31"/>
      <c r="E443" s="32"/>
      <c r="F443" s="16" t="s">
        <v>53</v>
      </c>
      <c r="G443" s="17">
        <f>+'ANUAL '!G443-'ENERO-MARZO'!G442</f>
        <v>2190</v>
      </c>
      <c r="H443" s="17">
        <f>+'ANUAL '!H443-'ENERO-MARZO'!H442</f>
        <v>0</v>
      </c>
      <c r="I443" s="17">
        <f>+'ANUAL '!I443-'ENERO-MARZO'!I442</f>
        <v>0</v>
      </c>
      <c r="J443" s="17">
        <f>+'ANUAL '!J443-'ENERO-MARZO'!J442</f>
        <v>2190</v>
      </c>
      <c r="K443" s="17">
        <f>+'ANUAL '!K443-'ENERO-MARZO'!K442</f>
        <v>0</v>
      </c>
      <c r="L443" s="17">
        <f>+'ANUAL '!L443-'ENERO-MARZO'!L442</f>
        <v>2974.26</v>
      </c>
      <c r="M443" s="17">
        <f>+'ANUAL '!M443-'ENERO-MARZO'!M442</f>
        <v>2974.26</v>
      </c>
      <c r="N443" s="17">
        <f>+'ANUAL '!N443-'ENERO-MARZO'!N442</f>
        <v>2831.63</v>
      </c>
      <c r="O443" s="17">
        <f>+'ANUAL '!O443-'ENERO-MARZO'!O442</f>
        <v>0</v>
      </c>
    </row>
    <row r="444" spans="1:15" ht="12.75">
      <c r="A444" s="38" t="s">
        <v>56</v>
      </c>
      <c r="B444" s="31"/>
      <c r="C444" s="31"/>
      <c r="D444" s="31"/>
      <c r="E444" s="31"/>
      <c r="F444" s="32"/>
      <c r="G444" s="10">
        <f>SUM(G445:G446)</f>
        <v>13648</v>
      </c>
      <c r="H444" s="10">
        <f aca="true" t="shared" si="46" ref="H444:O444">SUM(H445:H446)</f>
        <v>0</v>
      </c>
      <c r="I444" s="10">
        <f t="shared" si="46"/>
        <v>0</v>
      </c>
      <c r="J444" s="10">
        <f t="shared" si="46"/>
        <v>13648</v>
      </c>
      <c r="K444" s="10">
        <f t="shared" si="46"/>
        <v>0</v>
      </c>
      <c r="L444" s="10">
        <f t="shared" si="46"/>
        <v>1900</v>
      </c>
      <c r="M444" s="10">
        <f t="shared" si="46"/>
        <v>1900</v>
      </c>
      <c r="N444" s="10">
        <f t="shared" si="46"/>
        <v>1900</v>
      </c>
      <c r="O444" s="10">
        <f t="shared" si="46"/>
        <v>0</v>
      </c>
    </row>
    <row r="445" spans="1:15" ht="12.75">
      <c r="A445" s="11"/>
      <c r="B445" s="35" t="s">
        <v>477</v>
      </c>
      <c r="C445" s="31"/>
      <c r="D445" s="31"/>
      <c r="E445" s="32"/>
      <c r="F445" s="12" t="s">
        <v>60</v>
      </c>
      <c r="G445" s="13">
        <f>+'ANUAL '!G445-'ENERO-MARZO'!G444</f>
        <v>6436</v>
      </c>
      <c r="H445" s="13">
        <f>+'ANUAL '!H445-'ENERO-MARZO'!H444</f>
        <v>0</v>
      </c>
      <c r="I445" s="13">
        <f>+'ANUAL '!I445-'ENERO-MARZO'!I444</f>
        <v>0</v>
      </c>
      <c r="J445" s="13">
        <f>+'ANUAL '!J445-'ENERO-MARZO'!J444</f>
        <v>6436</v>
      </c>
      <c r="K445" s="13">
        <f>+'ANUAL '!K445-'ENERO-MARZO'!K444</f>
        <v>0</v>
      </c>
      <c r="L445" s="13">
        <f>+'ANUAL '!L445-'ENERO-MARZO'!L444</f>
        <v>0</v>
      </c>
      <c r="M445" s="13">
        <f>+'ANUAL '!M445-'ENERO-MARZO'!M444</f>
        <v>0</v>
      </c>
      <c r="N445" s="13">
        <f>+'ANUAL '!N445-'ENERO-MARZO'!N444</f>
        <v>0</v>
      </c>
      <c r="O445" s="13">
        <f>+'ANUAL '!O445-'ENERO-MARZO'!O444</f>
        <v>0</v>
      </c>
    </row>
    <row r="446" spans="1:15" ht="12.75">
      <c r="A446" s="15"/>
      <c r="B446" s="36" t="s">
        <v>478</v>
      </c>
      <c r="C446" s="31"/>
      <c r="D446" s="31"/>
      <c r="E446" s="32"/>
      <c r="F446" s="16" t="s">
        <v>60</v>
      </c>
      <c r="G446" s="13">
        <f>+'ANUAL '!G446-'ENERO-MARZO'!G445</f>
        <v>7212</v>
      </c>
      <c r="H446" s="13">
        <f>+'ANUAL '!H446-'ENERO-MARZO'!H445</f>
        <v>0</v>
      </c>
      <c r="I446" s="13">
        <f>+'ANUAL '!I446-'ENERO-MARZO'!I445</f>
        <v>0</v>
      </c>
      <c r="J446" s="13">
        <f>+'ANUAL '!J446-'ENERO-MARZO'!J445</f>
        <v>7212</v>
      </c>
      <c r="K446" s="13">
        <f>+'ANUAL '!K446-'ENERO-MARZO'!K445</f>
        <v>0</v>
      </c>
      <c r="L446" s="13">
        <f>+'ANUAL '!L446-'ENERO-MARZO'!L445</f>
        <v>1900</v>
      </c>
      <c r="M446" s="13">
        <f>+'ANUAL '!M446-'ENERO-MARZO'!M445</f>
        <v>1900</v>
      </c>
      <c r="N446" s="13">
        <f>+'ANUAL '!N446-'ENERO-MARZO'!N445</f>
        <v>1900</v>
      </c>
      <c r="O446" s="13">
        <f>+'ANUAL '!O446-'ENERO-MARZO'!O445</f>
        <v>0</v>
      </c>
    </row>
    <row r="447" spans="1:15" ht="12.75">
      <c r="A447" s="37" t="s">
        <v>479</v>
      </c>
      <c r="B447" s="31"/>
      <c r="C447" s="31"/>
      <c r="D447" s="31"/>
      <c r="E447" s="31"/>
      <c r="F447" s="32"/>
      <c r="G447" s="9">
        <f>SUM(G448+G477+G487)</f>
        <v>494236</v>
      </c>
      <c r="H447" s="9">
        <f aca="true" t="shared" si="47" ref="H447:O447">SUM(H448+H477+H487)</f>
        <v>1257</v>
      </c>
      <c r="I447" s="9">
        <f t="shared" si="47"/>
        <v>5500</v>
      </c>
      <c r="J447" s="9">
        <f t="shared" si="47"/>
        <v>489993</v>
      </c>
      <c r="K447" s="9">
        <f t="shared" si="47"/>
        <v>-15103.279999999995</v>
      </c>
      <c r="L447" s="9">
        <f t="shared" si="47"/>
        <v>596454.13</v>
      </c>
      <c r="M447" s="9">
        <f t="shared" si="47"/>
        <v>596454.13</v>
      </c>
      <c r="N447" s="9">
        <f t="shared" si="47"/>
        <v>595915.7200000001</v>
      </c>
      <c r="O447" s="9">
        <f t="shared" si="47"/>
        <v>0</v>
      </c>
    </row>
    <row r="448" spans="1:15" ht="12.75">
      <c r="A448" s="38" t="s">
        <v>17</v>
      </c>
      <c r="B448" s="31"/>
      <c r="C448" s="31"/>
      <c r="D448" s="31"/>
      <c r="E448" s="31"/>
      <c r="F448" s="32"/>
      <c r="G448" s="10">
        <f>SUM(G449:G476)</f>
        <v>469793</v>
      </c>
      <c r="H448" s="10">
        <f aca="true" t="shared" si="48" ref="H448:O448">SUM(H449:H476)</f>
        <v>0</v>
      </c>
      <c r="I448" s="10">
        <f t="shared" si="48"/>
        <v>0</v>
      </c>
      <c r="J448" s="10">
        <f t="shared" si="48"/>
        <v>469793</v>
      </c>
      <c r="K448" s="10">
        <f t="shared" si="48"/>
        <v>-16860.279999999995</v>
      </c>
      <c r="L448" s="10">
        <f t="shared" si="48"/>
        <v>577965.92</v>
      </c>
      <c r="M448" s="10">
        <f t="shared" si="48"/>
        <v>577965.92</v>
      </c>
      <c r="N448" s="10">
        <f t="shared" si="48"/>
        <v>577965.92</v>
      </c>
      <c r="O448" s="10">
        <f t="shared" si="48"/>
        <v>0</v>
      </c>
    </row>
    <row r="449" spans="1:15" ht="12.75">
      <c r="A449" s="11"/>
      <c r="B449" s="35" t="s">
        <v>480</v>
      </c>
      <c r="C449" s="31"/>
      <c r="D449" s="31"/>
      <c r="E449" s="32"/>
      <c r="F449" s="12" t="s">
        <v>21</v>
      </c>
      <c r="G449" s="13">
        <f>+'ANUAL '!G449-'ENERO-MARZO'!G448</f>
        <v>32798</v>
      </c>
      <c r="H449" s="13">
        <f>+'ANUAL '!H449-'ENERO-MARZO'!H448</f>
        <v>0</v>
      </c>
      <c r="I449" s="13">
        <f>+'ANUAL '!I449-'ENERO-MARZO'!I448</f>
        <v>0</v>
      </c>
      <c r="J449" s="13">
        <f>+'ANUAL '!J449-'ENERO-MARZO'!J448</f>
        <v>32798</v>
      </c>
      <c r="K449" s="13">
        <f>+'ANUAL '!K449-'ENERO-MARZO'!K448</f>
        <v>-10572.339999999997</v>
      </c>
      <c r="L449" s="13">
        <f>+'ANUAL '!L449-'ENERO-MARZO'!L448</f>
        <v>53220.01000000001</v>
      </c>
      <c r="M449" s="13">
        <f>+'ANUAL '!M449-'ENERO-MARZO'!M448</f>
        <v>53220.01000000001</v>
      </c>
      <c r="N449" s="13">
        <f>+'ANUAL '!N449-'ENERO-MARZO'!N448</f>
        <v>53220.01000000001</v>
      </c>
      <c r="O449" s="13">
        <f>+'ANUAL '!O449-'ENERO-MARZO'!O448</f>
        <v>0</v>
      </c>
    </row>
    <row r="450" spans="1:15" ht="12.75">
      <c r="A450" s="15"/>
      <c r="B450" s="36" t="s">
        <v>481</v>
      </c>
      <c r="C450" s="31"/>
      <c r="D450" s="31"/>
      <c r="E450" s="32"/>
      <c r="F450" s="16" t="s">
        <v>41</v>
      </c>
      <c r="G450" s="13">
        <f>+'ANUAL '!G450-'ENERO-MARZO'!G449</f>
        <v>17958</v>
      </c>
      <c r="H450" s="13">
        <f>+'ANUAL '!H450-'ENERO-MARZO'!H449</f>
        <v>0</v>
      </c>
      <c r="I450" s="13">
        <f>+'ANUAL '!I450-'ENERO-MARZO'!I449</f>
        <v>0</v>
      </c>
      <c r="J450" s="13">
        <f>+'ANUAL '!J450-'ENERO-MARZO'!J449</f>
        <v>17958</v>
      </c>
      <c r="K450" s="13">
        <f>+'ANUAL '!K450-'ENERO-MARZO'!K449</f>
        <v>0</v>
      </c>
      <c r="L450" s="13">
        <f>+'ANUAL '!L450-'ENERO-MARZO'!L449</f>
        <v>32481.3</v>
      </c>
      <c r="M450" s="13">
        <f>+'ANUAL '!M450-'ENERO-MARZO'!M449</f>
        <v>32481.3</v>
      </c>
      <c r="N450" s="13">
        <f>+'ANUAL '!N450-'ENERO-MARZO'!N449</f>
        <v>32481.3</v>
      </c>
      <c r="O450" s="13">
        <f>+'ANUAL '!O450-'ENERO-MARZO'!O449</f>
        <v>0</v>
      </c>
    </row>
    <row r="451" spans="1:15" ht="15">
      <c r="A451" s="11"/>
      <c r="B451" s="35" t="s">
        <v>482</v>
      </c>
      <c r="C451" s="31"/>
      <c r="D451" s="31"/>
      <c r="E451" s="32"/>
      <c r="F451" s="12" t="s">
        <v>23</v>
      </c>
      <c r="G451" s="13">
        <f>+'ANUAL '!G451-'ENERO-MARZO'!G450</f>
        <v>0</v>
      </c>
      <c r="H451" s="13">
        <f>+'ANUAL '!H451-'ENERO-MARZO'!H450</f>
        <v>0</v>
      </c>
      <c r="I451" s="13">
        <f>+'ANUAL '!I451-'ENERO-MARZO'!I450</f>
        <v>0</v>
      </c>
      <c r="J451" s="13">
        <f>+'ANUAL '!J451-'ENERO-MARZO'!J450</f>
        <v>0</v>
      </c>
      <c r="K451" s="13">
        <f>+'ANUAL '!K451-'ENERO-MARZO'!K450</f>
        <v>0</v>
      </c>
      <c r="L451" s="13">
        <f>+'ANUAL '!L451-'ENERO-MARZO'!L450</f>
        <v>0</v>
      </c>
      <c r="M451" s="13">
        <f>+'ANUAL '!M451-'ENERO-MARZO'!M450</f>
        <v>0</v>
      </c>
      <c r="N451" s="13">
        <f>+'ANUAL '!N451-'ENERO-MARZO'!N450</f>
        <v>0</v>
      </c>
      <c r="O451" s="13">
        <f>+'ANUAL '!O451-'ENERO-MARZO'!O450</f>
        <v>0</v>
      </c>
    </row>
    <row r="452" spans="1:15" ht="12.75">
      <c r="A452" s="15"/>
      <c r="B452" s="36" t="s">
        <v>483</v>
      </c>
      <c r="C452" s="31"/>
      <c r="D452" s="31"/>
      <c r="E452" s="32"/>
      <c r="F452" s="16" t="s">
        <v>25</v>
      </c>
      <c r="G452" s="13">
        <f>+'ANUAL '!G452-'ENERO-MARZO'!G451</f>
        <v>149472</v>
      </c>
      <c r="H452" s="13">
        <f>+'ANUAL '!H452-'ENERO-MARZO'!H451</f>
        <v>0</v>
      </c>
      <c r="I452" s="13">
        <f>+'ANUAL '!I452-'ENERO-MARZO'!I451</f>
        <v>0</v>
      </c>
      <c r="J452" s="13">
        <f>+'ANUAL '!J452-'ENERO-MARZO'!J451</f>
        <v>149472</v>
      </c>
      <c r="K452" s="13">
        <f>+'ANUAL '!K452-'ENERO-MARZO'!K451</f>
        <v>0</v>
      </c>
      <c r="L452" s="13">
        <f>+'ANUAL '!L452-'ENERO-MARZO'!L451</f>
        <v>258286.44</v>
      </c>
      <c r="M452" s="13">
        <f>+'ANUAL '!M452-'ENERO-MARZO'!M451</f>
        <v>258286.44</v>
      </c>
      <c r="N452" s="13">
        <f>+'ANUAL '!N452-'ENERO-MARZO'!N451</f>
        <v>258286.44</v>
      </c>
      <c r="O452" s="13">
        <f>+'ANUAL '!O452-'ENERO-MARZO'!O451</f>
        <v>0</v>
      </c>
    </row>
    <row r="453" spans="1:15" ht="12.75">
      <c r="A453" s="11"/>
      <c r="B453" s="35" t="s">
        <v>484</v>
      </c>
      <c r="C453" s="31"/>
      <c r="D453" s="31"/>
      <c r="E453" s="32"/>
      <c r="F453" s="12" t="s">
        <v>33</v>
      </c>
      <c r="G453" s="13">
        <f>+'ANUAL '!G453-'ENERO-MARZO'!G452</f>
        <v>7747</v>
      </c>
      <c r="H453" s="13">
        <f>+'ANUAL '!H453-'ENERO-MARZO'!H452</f>
        <v>0</v>
      </c>
      <c r="I453" s="13">
        <f>+'ANUAL '!I453-'ENERO-MARZO'!I452</f>
        <v>0</v>
      </c>
      <c r="J453" s="13">
        <f>+'ANUAL '!J453-'ENERO-MARZO'!J452</f>
        <v>7747</v>
      </c>
      <c r="K453" s="13">
        <f>+'ANUAL '!K453-'ENERO-MARZO'!K452</f>
        <v>0</v>
      </c>
      <c r="L453" s="13">
        <f>+'ANUAL '!L453-'ENERO-MARZO'!L452</f>
        <v>8650.07</v>
      </c>
      <c r="M453" s="13">
        <f>+'ANUAL '!M453-'ENERO-MARZO'!M452</f>
        <v>8650.07</v>
      </c>
      <c r="N453" s="13">
        <f>+'ANUAL '!N453-'ENERO-MARZO'!N452</f>
        <v>8650.07</v>
      </c>
      <c r="O453" s="13">
        <f>+'ANUAL '!O453-'ENERO-MARZO'!O452</f>
        <v>0</v>
      </c>
    </row>
    <row r="454" spans="1:15" ht="12.75">
      <c r="A454" s="15"/>
      <c r="B454" s="36" t="s">
        <v>485</v>
      </c>
      <c r="C454" s="31"/>
      <c r="D454" s="31"/>
      <c r="E454" s="32"/>
      <c r="F454" s="16" t="s">
        <v>29</v>
      </c>
      <c r="G454" s="13">
        <f>+'ANUAL '!G454-'ENERO-MARZO'!G453</f>
        <v>0</v>
      </c>
      <c r="H454" s="13">
        <f>+'ANUAL '!H454-'ENERO-MARZO'!H453</f>
        <v>0</v>
      </c>
      <c r="I454" s="13">
        <f>+'ANUAL '!I454-'ENERO-MARZO'!I453</f>
        <v>0</v>
      </c>
      <c r="J454" s="13">
        <f>+'ANUAL '!J454-'ENERO-MARZO'!J453</f>
        <v>0</v>
      </c>
      <c r="K454" s="13">
        <f>+'ANUAL '!K454-'ENERO-MARZO'!K453</f>
        <v>0</v>
      </c>
      <c r="L454" s="13">
        <f>+'ANUAL '!L454-'ENERO-MARZO'!L453</f>
        <v>0</v>
      </c>
      <c r="M454" s="13">
        <f>+'ANUAL '!M454-'ENERO-MARZO'!M453</f>
        <v>0</v>
      </c>
      <c r="N454" s="13">
        <f>+'ANUAL '!N454-'ENERO-MARZO'!N453</f>
        <v>0</v>
      </c>
      <c r="O454" s="13">
        <f>+'ANUAL '!O454-'ENERO-MARZO'!O453</f>
        <v>0</v>
      </c>
    </row>
    <row r="455" spans="1:15" ht="12.75">
      <c r="A455" s="11"/>
      <c r="B455" s="35" t="s">
        <v>486</v>
      </c>
      <c r="C455" s="31"/>
      <c r="D455" s="31"/>
      <c r="E455" s="32"/>
      <c r="F455" s="12" t="s">
        <v>37</v>
      </c>
      <c r="G455" s="13">
        <f>+'ANUAL '!G455-'ENERO-MARZO'!G454</f>
        <v>13800</v>
      </c>
      <c r="H455" s="13">
        <f>+'ANUAL '!H455-'ENERO-MARZO'!H454</f>
        <v>0</v>
      </c>
      <c r="I455" s="13">
        <f>+'ANUAL '!I455-'ENERO-MARZO'!I454</f>
        <v>0</v>
      </c>
      <c r="J455" s="13">
        <f>+'ANUAL '!J455-'ENERO-MARZO'!J454</f>
        <v>13800</v>
      </c>
      <c r="K455" s="13">
        <f>+'ANUAL '!K455-'ENERO-MARZO'!K454</f>
        <v>0</v>
      </c>
      <c r="L455" s="13">
        <f>+'ANUAL '!L455-'ENERO-MARZO'!L454</f>
        <v>18900</v>
      </c>
      <c r="M455" s="13">
        <f>+'ANUAL '!M455-'ENERO-MARZO'!M454</f>
        <v>18900</v>
      </c>
      <c r="N455" s="13">
        <f>+'ANUAL '!N455-'ENERO-MARZO'!N454</f>
        <v>18900</v>
      </c>
      <c r="O455" s="13">
        <f>+'ANUAL '!O455-'ENERO-MARZO'!O454</f>
        <v>0</v>
      </c>
    </row>
    <row r="456" spans="1:15" ht="12.75">
      <c r="A456" s="15"/>
      <c r="B456" s="36" t="s">
        <v>487</v>
      </c>
      <c r="C456" s="31"/>
      <c r="D456" s="31"/>
      <c r="E456" s="32"/>
      <c r="F456" s="16" t="s">
        <v>19</v>
      </c>
      <c r="G456" s="13">
        <f>+'ANUAL '!G456-'ENERO-MARZO'!G455</f>
        <v>8488</v>
      </c>
      <c r="H456" s="13">
        <f>+'ANUAL '!H456-'ENERO-MARZO'!H455</f>
        <v>0</v>
      </c>
      <c r="I456" s="13">
        <f>+'ANUAL '!I456-'ENERO-MARZO'!I455</f>
        <v>0</v>
      </c>
      <c r="J456" s="13">
        <f>+'ANUAL '!J456-'ENERO-MARZO'!J455</f>
        <v>8488</v>
      </c>
      <c r="K456" s="13">
        <f>+'ANUAL '!K456-'ENERO-MARZO'!K455</f>
        <v>0</v>
      </c>
      <c r="L456" s="13">
        <f>+'ANUAL '!L456-'ENERO-MARZO'!L455</f>
        <v>2300</v>
      </c>
      <c r="M456" s="13">
        <f>+'ANUAL '!M456-'ENERO-MARZO'!M455</f>
        <v>2300</v>
      </c>
      <c r="N456" s="13">
        <f>+'ANUAL '!N456-'ENERO-MARZO'!N455</f>
        <v>2300</v>
      </c>
      <c r="O456" s="13">
        <f>+'ANUAL '!O456-'ENERO-MARZO'!O455</f>
        <v>0</v>
      </c>
    </row>
    <row r="457" spans="1:15" ht="12.75">
      <c r="A457" s="11"/>
      <c r="B457" s="35" t="s">
        <v>488</v>
      </c>
      <c r="C457" s="31"/>
      <c r="D457" s="31"/>
      <c r="E457" s="32"/>
      <c r="F457" s="12" t="s">
        <v>39</v>
      </c>
      <c r="G457" s="13">
        <f>+'ANUAL '!G457-'ENERO-MARZO'!G456</f>
        <v>12768</v>
      </c>
      <c r="H457" s="13">
        <f>+'ANUAL '!H457-'ENERO-MARZO'!H456</f>
        <v>0</v>
      </c>
      <c r="I457" s="13">
        <f>+'ANUAL '!I457-'ENERO-MARZO'!I456</f>
        <v>0</v>
      </c>
      <c r="J457" s="13">
        <f>+'ANUAL '!J457-'ENERO-MARZO'!J456</f>
        <v>12768</v>
      </c>
      <c r="K457" s="13">
        <f>+'ANUAL '!K457-'ENERO-MARZO'!K456</f>
        <v>0</v>
      </c>
      <c r="L457" s="13">
        <f>+'ANUAL '!L457-'ENERO-MARZO'!L456</f>
        <v>21689.71</v>
      </c>
      <c r="M457" s="13">
        <f>+'ANUAL '!M457-'ENERO-MARZO'!M456</f>
        <v>21689.71</v>
      </c>
      <c r="N457" s="13">
        <f>+'ANUAL '!N457-'ENERO-MARZO'!N456</f>
        <v>21689.71</v>
      </c>
      <c r="O457" s="13">
        <f>+'ANUAL '!O457-'ENERO-MARZO'!O456</f>
        <v>0</v>
      </c>
    </row>
    <row r="458" spans="1:15" ht="12.75">
      <c r="A458" s="15"/>
      <c r="B458" s="36" t="s">
        <v>489</v>
      </c>
      <c r="C458" s="31"/>
      <c r="D458" s="31"/>
      <c r="E458" s="32"/>
      <c r="F458" s="16" t="s">
        <v>29</v>
      </c>
      <c r="G458" s="13">
        <f>+'ANUAL '!G458-'ENERO-MARZO'!G457</f>
        <v>0</v>
      </c>
      <c r="H458" s="13">
        <f>+'ANUAL '!H458-'ENERO-MARZO'!H457</f>
        <v>0</v>
      </c>
      <c r="I458" s="13">
        <f>+'ANUAL '!I458-'ENERO-MARZO'!I457</f>
        <v>0</v>
      </c>
      <c r="J458" s="13">
        <f>+'ANUAL '!J458-'ENERO-MARZO'!J457</f>
        <v>0</v>
      </c>
      <c r="K458" s="13">
        <f>+'ANUAL '!K458-'ENERO-MARZO'!K457</f>
        <v>0</v>
      </c>
      <c r="L458" s="13">
        <f>+'ANUAL '!L458-'ENERO-MARZO'!L457</f>
        <v>0</v>
      </c>
      <c r="M458" s="13">
        <f>+'ANUAL '!M458-'ENERO-MARZO'!M457</f>
        <v>0</v>
      </c>
      <c r="N458" s="13">
        <f>+'ANUAL '!N458-'ENERO-MARZO'!N457</f>
        <v>0</v>
      </c>
      <c r="O458" s="13">
        <f>+'ANUAL '!O458-'ENERO-MARZO'!O457</f>
        <v>0</v>
      </c>
    </row>
    <row r="459" spans="1:15" ht="12.75">
      <c r="A459" s="11"/>
      <c r="B459" s="35" t="s">
        <v>490</v>
      </c>
      <c r="C459" s="31"/>
      <c r="D459" s="31"/>
      <c r="E459" s="32"/>
      <c r="F459" s="12" t="s">
        <v>19</v>
      </c>
      <c r="G459" s="13">
        <f>+'ANUAL '!G459-'ENERO-MARZO'!G458</f>
        <v>13156</v>
      </c>
      <c r="H459" s="13">
        <f>+'ANUAL '!H459-'ENERO-MARZO'!H458</f>
        <v>0</v>
      </c>
      <c r="I459" s="13">
        <f>+'ANUAL '!I459-'ENERO-MARZO'!I458</f>
        <v>0</v>
      </c>
      <c r="J459" s="13">
        <f>+'ANUAL '!J459-'ENERO-MARZO'!J458</f>
        <v>13156</v>
      </c>
      <c r="K459" s="13">
        <f>+'ANUAL '!K459-'ENERO-MARZO'!K458</f>
        <v>0</v>
      </c>
      <c r="L459" s="13">
        <f>+'ANUAL '!L459-'ENERO-MARZO'!L458</f>
        <v>900</v>
      </c>
      <c r="M459" s="13">
        <f>+'ANUAL '!M459-'ENERO-MARZO'!M458</f>
        <v>900</v>
      </c>
      <c r="N459" s="13">
        <f>+'ANUAL '!N459-'ENERO-MARZO'!N458</f>
        <v>900</v>
      </c>
      <c r="O459" s="13">
        <f>+'ANUAL '!O459-'ENERO-MARZO'!O458</f>
        <v>0</v>
      </c>
    </row>
    <row r="460" spans="1:15" ht="12.75">
      <c r="A460" s="15"/>
      <c r="B460" s="36" t="s">
        <v>491</v>
      </c>
      <c r="C460" s="31"/>
      <c r="D460" s="31"/>
      <c r="E460" s="32"/>
      <c r="F460" s="16" t="s">
        <v>41</v>
      </c>
      <c r="G460" s="13">
        <f>+'ANUAL '!G460-'ENERO-MARZO'!G459</f>
        <v>6219</v>
      </c>
      <c r="H460" s="13">
        <f>+'ANUAL '!H460-'ENERO-MARZO'!H459</f>
        <v>0</v>
      </c>
      <c r="I460" s="13">
        <f>+'ANUAL '!I460-'ENERO-MARZO'!I459</f>
        <v>0</v>
      </c>
      <c r="J460" s="13">
        <f>+'ANUAL '!J460-'ENERO-MARZO'!J459</f>
        <v>6219</v>
      </c>
      <c r="K460" s="13">
        <f>+'ANUAL '!K460-'ENERO-MARZO'!K459</f>
        <v>0</v>
      </c>
      <c r="L460" s="13">
        <f>+'ANUAL '!L460-'ENERO-MARZO'!L459</f>
        <v>6107.28</v>
      </c>
      <c r="M460" s="13">
        <f>+'ANUAL '!M460-'ENERO-MARZO'!M459</f>
        <v>6107.28</v>
      </c>
      <c r="N460" s="13">
        <f>+'ANUAL '!N460-'ENERO-MARZO'!N459</f>
        <v>6107.28</v>
      </c>
      <c r="O460" s="13">
        <f>+'ANUAL '!O460-'ENERO-MARZO'!O459</f>
        <v>0</v>
      </c>
    </row>
    <row r="461" spans="1:15" ht="12.75">
      <c r="A461" s="11"/>
      <c r="B461" s="35" t="s">
        <v>492</v>
      </c>
      <c r="C461" s="31"/>
      <c r="D461" s="31"/>
      <c r="E461" s="32"/>
      <c r="F461" s="12" t="s">
        <v>39</v>
      </c>
      <c r="G461" s="13">
        <f>+'ANUAL '!G461-'ENERO-MARZO'!G460</f>
        <v>6890</v>
      </c>
      <c r="H461" s="13">
        <f>+'ANUAL '!H461-'ENERO-MARZO'!H460</f>
        <v>0</v>
      </c>
      <c r="I461" s="13">
        <f>+'ANUAL '!I461-'ENERO-MARZO'!I460</f>
        <v>0</v>
      </c>
      <c r="J461" s="13">
        <f>+'ANUAL '!J461-'ENERO-MARZO'!J460</f>
        <v>6890</v>
      </c>
      <c r="K461" s="13">
        <f>+'ANUAL '!K461-'ENERO-MARZO'!K460</f>
        <v>0</v>
      </c>
      <c r="L461" s="13">
        <f>+'ANUAL '!L461-'ENERO-MARZO'!L460</f>
        <v>6884.78</v>
      </c>
      <c r="M461" s="13">
        <f>+'ANUAL '!M461-'ENERO-MARZO'!M460</f>
        <v>6884.78</v>
      </c>
      <c r="N461" s="13">
        <f>+'ANUAL '!N461-'ENERO-MARZO'!N460</f>
        <v>6884.78</v>
      </c>
      <c r="O461" s="13">
        <f>+'ANUAL '!O461-'ENERO-MARZO'!O460</f>
        <v>0</v>
      </c>
    </row>
    <row r="462" spans="1:15" ht="12.75">
      <c r="A462" s="15"/>
      <c r="B462" s="36" t="s">
        <v>493</v>
      </c>
      <c r="C462" s="31"/>
      <c r="D462" s="31"/>
      <c r="E462" s="32"/>
      <c r="F462" s="16" t="s">
        <v>25</v>
      </c>
      <c r="G462" s="13">
        <f>+'ANUAL '!G462-'ENERO-MARZO'!G461</f>
        <v>90717</v>
      </c>
      <c r="H462" s="13">
        <f>+'ANUAL '!H462-'ENERO-MARZO'!H461</f>
        <v>0</v>
      </c>
      <c r="I462" s="13">
        <f>+'ANUAL '!I462-'ENERO-MARZO'!I461</f>
        <v>0</v>
      </c>
      <c r="J462" s="13">
        <f>+'ANUAL '!J462-'ENERO-MARZO'!J461</f>
        <v>90717</v>
      </c>
      <c r="K462" s="13">
        <f>+'ANUAL '!K462-'ENERO-MARZO'!K461</f>
        <v>0</v>
      </c>
      <c r="L462" s="13">
        <f>+'ANUAL '!L462-'ENERO-MARZO'!L461</f>
        <v>82500.42</v>
      </c>
      <c r="M462" s="13">
        <f>+'ANUAL '!M462-'ENERO-MARZO'!M461</f>
        <v>82500.42</v>
      </c>
      <c r="N462" s="13">
        <f>+'ANUAL '!N462-'ENERO-MARZO'!N461</f>
        <v>82500.42</v>
      </c>
      <c r="O462" s="13">
        <f>+'ANUAL '!O462-'ENERO-MARZO'!O461</f>
        <v>0</v>
      </c>
    </row>
    <row r="463" spans="1:15" ht="12.75">
      <c r="A463" s="11"/>
      <c r="B463" s="35" t="s">
        <v>494</v>
      </c>
      <c r="C463" s="31"/>
      <c r="D463" s="31"/>
      <c r="E463" s="32"/>
      <c r="F463" s="12" t="s">
        <v>33</v>
      </c>
      <c r="G463" s="13">
        <f>+'ANUAL '!G463-'ENERO-MARZO'!G462</f>
        <v>5603</v>
      </c>
      <c r="H463" s="13">
        <f>+'ANUAL '!H463-'ENERO-MARZO'!H462</f>
        <v>0</v>
      </c>
      <c r="I463" s="13">
        <f>+'ANUAL '!I463-'ENERO-MARZO'!I462</f>
        <v>0</v>
      </c>
      <c r="J463" s="13">
        <f>+'ANUAL '!J463-'ENERO-MARZO'!J462</f>
        <v>5603</v>
      </c>
      <c r="K463" s="13">
        <f>+'ANUAL '!K463-'ENERO-MARZO'!K462</f>
        <v>0</v>
      </c>
      <c r="L463" s="13">
        <f>+'ANUAL '!L463-'ENERO-MARZO'!L462</f>
        <v>1728.86</v>
      </c>
      <c r="M463" s="13">
        <f>+'ANUAL '!M463-'ENERO-MARZO'!M462</f>
        <v>1728.86</v>
      </c>
      <c r="N463" s="13">
        <f>+'ANUAL '!N463-'ENERO-MARZO'!N462</f>
        <v>1728.86</v>
      </c>
      <c r="O463" s="13">
        <f>+'ANUAL '!O463-'ENERO-MARZO'!O462</f>
        <v>0</v>
      </c>
    </row>
    <row r="464" spans="1:15" ht="12.75">
      <c r="A464" s="15"/>
      <c r="B464" s="36" t="s">
        <v>495</v>
      </c>
      <c r="C464" s="31"/>
      <c r="D464" s="31"/>
      <c r="E464" s="32"/>
      <c r="F464" s="16" t="s">
        <v>37</v>
      </c>
      <c r="G464" s="13">
        <f>+'ANUAL '!G464-'ENERO-MARZO'!G463</f>
        <v>8700</v>
      </c>
      <c r="H464" s="13">
        <f>+'ANUAL '!H464-'ENERO-MARZO'!H463</f>
        <v>0</v>
      </c>
      <c r="I464" s="13">
        <f>+'ANUAL '!I464-'ENERO-MARZO'!I463</f>
        <v>0</v>
      </c>
      <c r="J464" s="13">
        <f>+'ANUAL '!J464-'ENERO-MARZO'!J463</f>
        <v>8700</v>
      </c>
      <c r="K464" s="13">
        <f>+'ANUAL '!K464-'ENERO-MARZO'!K463</f>
        <v>0</v>
      </c>
      <c r="L464" s="13">
        <f>+'ANUAL '!L464-'ENERO-MARZO'!L463</f>
        <v>6300</v>
      </c>
      <c r="M464" s="13">
        <f>+'ANUAL '!M464-'ENERO-MARZO'!M463</f>
        <v>6300</v>
      </c>
      <c r="N464" s="13">
        <f>+'ANUAL '!N464-'ENERO-MARZO'!N463</f>
        <v>6300</v>
      </c>
      <c r="O464" s="13">
        <f>+'ANUAL '!O464-'ENERO-MARZO'!O463</f>
        <v>0</v>
      </c>
    </row>
    <row r="465" spans="1:15" ht="12.75">
      <c r="A465" s="11"/>
      <c r="B465" s="35" t="s">
        <v>496</v>
      </c>
      <c r="C465" s="31"/>
      <c r="D465" s="31"/>
      <c r="E465" s="32"/>
      <c r="F465" s="12" t="s">
        <v>21</v>
      </c>
      <c r="G465" s="13">
        <f>+'ANUAL '!G465-'ENERO-MARZO'!G464</f>
        <v>20082</v>
      </c>
      <c r="H465" s="13">
        <f>+'ANUAL '!H465-'ENERO-MARZO'!H464</f>
        <v>0</v>
      </c>
      <c r="I465" s="13">
        <f>+'ANUAL '!I465-'ENERO-MARZO'!I464</f>
        <v>0</v>
      </c>
      <c r="J465" s="13">
        <f>+'ANUAL '!J465-'ENERO-MARZO'!J464</f>
        <v>20082</v>
      </c>
      <c r="K465" s="13">
        <f>+'ANUAL '!K465-'ENERO-MARZO'!K464</f>
        <v>-4127.080000000002</v>
      </c>
      <c r="L465" s="13">
        <f>+'ANUAL '!L465-'ENERO-MARZO'!L464</f>
        <v>19206.340000000004</v>
      </c>
      <c r="M465" s="13">
        <f>+'ANUAL '!M465-'ENERO-MARZO'!M464</f>
        <v>19206.340000000004</v>
      </c>
      <c r="N465" s="13">
        <f>+'ANUAL '!N465-'ENERO-MARZO'!N464</f>
        <v>19206.340000000004</v>
      </c>
      <c r="O465" s="13">
        <f>+'ANUAL '!O465-'ENERO-MARZO'!O464</f>
        <v>0</v>
      </c>
    </row>
    <row r="466" spans="1:15" ht="15">
      <c r="A466" s="15"/>
      <c r="B466" s="36" t="s">
        <v>497</v>
      </c>
      <c r="C466" s="31"/>
      <c r="D466" s="31"/>
      <c r="E466" s="32"/>
      <c r="F466" s="16" t="s">
        <v>27</v>
      </c>
      <c r="G466" s="13">
        <f>+'ANUAL '!G466-'ENERO-MARZO'!G465</f>
        <v>327</v>
      </c>
      <c r="H466" s="13">
        <f>+'ANUAL '!H466-'ENERO-MARZO'!H465</f>
        <v>0</v>
      </c>
      <c r="I466" s="13">
        <f>+'ANUAL '!I466-'ENERO-MARZO'!I465</f>
        <v>0</v>
      </c>
      <c r="J466" s="13">
        <f>+'ANUAL '!J466-'ENERO-MARZO'!J465</f>
        <v>327</v>
      </c>
      <c r="K466" s="13">
        <f>+'ANUAL '!K466-'ENERO-MARZO'!K465</f>
        <v>0</v>
      </c>
      <c r="L466" s="13">
        <f>+'ANUAL '!L466-'ENERO-MARZO'!L465</f>
        <v>327</v>
      </c>
      <c r="M466" s="13">
        <f>+'ANUAL '!M466-'ENERO-MARZO'!M465</f>
        <v>327</v>
      </c>
      <c r="N466" s="13">
        <f>+'ANUAL '!N466-'ENERO-MARZO'!N465</f>
        <v>327</v>
      </c>
      <c r="O466" s="13">
        <f>+'ANUAL '!O466-'ENERO-MARZO'!O465</f>
        <v>0</v>
      </c>
    </row>
    <row r="467" spans="1:15" ht="12.75">
      <c r="A467" s="11"/>
      <c r="B467" s="35" t="s">
        <v>498</v>
      </c>
      <c r="C467" s="31"/>
      <c r="D467" s="31"/>
      <c r="E467" s="32"/>
      <c r="F467" s="12" t="s">
        <v>29</v>
      </c>
      <c r="G467" s="13">
        <f>+'ANUAL '!G467-'ENERO-MARZO'!G466</f>
        <v>0</v>
      </c>
      <c r="H467" s="13">
        <f>+'ANUAL '!H467-'ENERO-MARZO'!H466</f>
        <v>0</v>
      </c>
      <c r="I467" s="13">
        <f>+'ANUAL '!I467-'ENERO-MARZO'!I466</f>
        <v>0</v>
      </c>
      <c r="J467" s="13">
        <f>+'ANUAL '!J467-'ENERO-MARZO'!J466</f>
        <v>0</v>
      </c>
      <c r="K467" s="13">
        <f>+'ANUAL '!K467-'ENERO-MARZO'!K466</f>
        <v>0</v>
      </c>
      <c r="L467" s="13">
        <f>+'ANUAL '!L467-'ENERO-MARZO'!L466</f>
        <v>0</v>
      </c>
      <c r="M467" s="13">
        <f>+'ANUAL '!M467-'ENERO-MARZO'!M466</f>
        <v>0</v>
      </c>
      <c r="N467" s="13">
        <f>+'ANUAL '!N467-'ENERO-MARZO'!N466</f>
        <v>0</v>
      </c>
      <c r="O467" s="13">
        <f>+'ANUAL '!O467-'ENERO-MARZO'!O466</f>
        <v>0</v>
      </c>
    </row>
    <row r="468" spans="1:15" ht="12.75">
      <c r="A468" s="15"/>
      <c r="B468" s="36" t="s">
        <v>499</v>
      </c>
      <c r="C468" s="31"/>
      <c r="D468" s="31"/>
      <c r="E468" s="32"/>
      <c r="F468" s="16" t="s">
        <v>106</v>
      </c>
      <c r="G468" s="13">
        <f>+'ANUAL '!G468-'ENERO-MARZO'!G467</f>
        <v>14805</v>
      </c>
      <c r="H468" s="13">
        <f>+'ANUAL '!H468-'ENERO-MARZO'!H467</f>
        <v>0</v>
      </c>
      <c r="I468" s="13">
        <f>+'ANUAL '!I468-'ENERO-MARZO'!I467</f>
        <v>0</v>
      </c>
      <c r="J468" s="13">
        <f>+'ANUAL '!J468-'ENERO-MARZO'!J467</f>
        <v>14805</v>
      </c>
      <c r="K468" s="13">
        <f>+'ANUAL '!K468-'ENERO-MARZO'!K467</f>
        <v>0</v>
      </c>
      <c r="L468" s="13">
        <f>+'ANUAL '!L468-'ENERO-MARZO'!L467</f>
        <v>19715.16</v>
      </c>
      <c r="M468" s="13">
        <f>+'ANUAL '!M468-'ENERO-MARZO'!M467</f>
        <v>19715.16</v>
      </c>
      <c r="N468" s="13">
        <f>+'ANUAL '!N468-'ENERO-MARZO'!N467</f>
        <v>19715.16</v>
      </c>
      <c r="O468" s="13">
        <f>+'ANUAL '!O468-'ENERO-MARZO'!O467</f>
        <v>0</v>
      </c>
    </row>
    <row r="469" spans="1:15" ht="12.75">
      <c r="A469" s="11"/>
      <c r="B469" s="35" t="s">
        <v>500</v>
      </c>
      <c r="C469" s="31"/>
      <c r="D469" s="31"/>
      <c r="E469" s="32"/>
      <c r="F469" s="12" t="s">
        <v>25</v>
      </c>
      <c r="G469" s="13">
        <f>+'ANUAL '!G469-'ENERO-MARZO'!G468</f>
        <v>26631</v>
      </c>
      <c r="H469" s="13">
        <f>+'ANUAL '!H469-'ENERO-MARZO'!H468</f>
        <v>0</v>
      </c>
      <c r="I469" s="13">
        <f>+'ANUAL '!I469-'ENERO-MARZO'!I468</f>
        <v>0</v>
      </c>
      <c r="J469" s="13">
        <f>+'ANUAL '!J469-'ENERO-MARZO'!J468</f>
        <v>26631</v>
      </c>
      <c r="K469" s="13">
        <f>+'ANUAL '!K469-'ENERO-MARZO'!K468</f>
        <v>0</v>
      </c>
      <c r="L469" s="13">
        <f>+'ANUAL '!L469-'ENERO-MARZO'!L468</f>
        <v>19577.22</v>
      </c>
      <c r="M469" s="13">
        <f>+'ANUAL '!M469-'ENERO-MARZO'!M468</f>
        <v>19577.22</v>
      </c>
      <c r="N469" s="13">
        <f>+'ANUAL '!N469-'ENERO-MARZO'!N468</f>
        <v>19577.22</v>
      </c>
      <c r="O469" s="13">
        <f>+'ANUAL '!O469-'ENERO-MARZO'!O468</f>
        <v>0</v>
      </c>
    </row>
    <row r="470" spans="1:15" ht="12.75">
      <c r="A470" s="15"/>
      <c r="B470" s="36" t="s">
        <v>501</v>
      </c>
      <c r="C470" s="31"/>
      <c r="D470" s="31"/>
      <c r="E470" s="32"/>
      <c r="F470" s="16" t="s">
        <v>33</v>
      </c>
      <c r="G470" s="13">
        <f>+'ANUAL '!G470-'ENERO-MARZO'!G469</f>
        <v>3031</v>
      </c>
      <c r="H470" s="13">
        <f>+'ANUAL '!H470-'ENERO-MARZO'!H469</f>
        <v>0</v>
      </c>
      <c r="I470" s="13">
        <f>+'ANUAL '!I470-'ENERO-MARZO'!I469</f>
        <v>0</v>
      </c>
      <c r="J470" s="13">
        <f>+'ANUAL '!J470-'ENERO-MARZO'!J469</f>
        <v>3031</v>
      </c>
      <c r="K470" s="13">
        <f>+'ANUAL '!K470-'ENERO-MARZO'!K469</f>
        <v>0</v>
      </c>
      <c r="L470" s="13">
        <f>+'ANUAL '!L470-'ENERO-MARZO'!L469</f>
        <v>1392.32</v>
      </c>
      <c r="M470" s="13">
        <f>+'ANUAL '!M470-'ENERO-MARZO'!M469</f>
        <v>1392.32</v>
      </c>
      <c r="N470" s="13">
        <f>+'ANUAL '!N470-'ENERO-MARZO'!N469</f>
        <v>1392.32</v>
      </c>
      <c r="O470" s="13">
        <f>+'ANUAL '!O470-'ENERO-MARZO'!O469</f>
        <v>0</v>
      </c>
    </row>
    <row r="471" spans="1:15" ht="12.75">
      <c r="A471" s="11"/>
      <c r="B471" s="35" t="s">
        <v>502</v>
      </c>
      <c r="C471" s="31"/>
      <c r="D471" s="31"/>
      <c r="E471" s="32"/>
      <c r="F471" s="12" t="s">
        <v>39</v>
      </c>
      <c r="G471" s="13">
        <f>+'ANUAL '!G471-'ENERO-MARZO'!G470</f>
        <v>2930</v>
      </c>
      <c r="H471" s="13">
        <f>+'ANUAL '!H471-'ENERO-MARZO'!H470</f>
        <v>0</v>
      </c>
      <c r="I471" s="13">
        <f>+'ANUAL '!I471-'ENERO-MARZO'!I470</f>
        <v>0</v>
      </c>
      <c r="J471" s="13">
        <f>+'ANUAL '!J471-'ENERO-MARZO'!J470</f>
        <v>2930</v>
      </c>
      <c r="K471" s="13">
        <f>+'ANUAL '!K471-'ENERO-MARZO'!K470</f>
        <v>0</v>
      </c>
      <c r="L471" s="13">
        <f>+'ANUAL '!L471-'ENERO-MARZO'!L470</f>
        <v>3162.38</v>
      </c>
      <c r="M471" s="13">
        <f>+'ANUAL '!M471-'ENERO-MARZO'!M470</f>
        <v>3162.38</v>
      </c>
      <c r="N471" s="13">
        <f>+'ANUAL '!N471-'ENERO-MARZO'!N470</f>
        <v>3162.38</v>
      </c>
      <c r="O471" s="13">
        <f>+'ANUAL '!O471-'ENERO-MARZO'!O470</f>
        <v>0</v>
      </c>
    </row>
    <row r="472" spans="1:15" ht="15">
      <c r="A472" s="15"/>
      <c r="B472" s="36" t="s">
        <v>503</v>
      </c>
      <c r="C472" s="31"/>
      <c r="D472" s="31"/>
      <c r="E472" s="32"/>
      <c r="F472" s="16" t="s">
        <v>27</v>
      </c>
      <c r="G472" s="13">
        <f>+'ANUAL '!G472-'ENERO-MARZO'!G471</f>
        <v>165</v>
      </c>
      <c r="H472" s="13">
        <f>+'ANUAL '!H472-'ENERO-MARZO'!H471</f>
        <v>0</v>
      </c>
      <c r="I472" s="13">
        <f>+'ANUAL '!I472-'ENERO-MARZO'!I471</f>
        <v>0</v>
      </c>
      <c r="J472" s="13">
        <f>+'ANUAL '!J472-'ENERO-MARZO'!J471</f>
        <v>165</v>
      </c>
      <c r="K472" s="13">
        <f>+'ANUAL '!K472-'ENERO-MARZO'!K471</f>
        <v>0</v>
      </c>
      <c r="L472" s="13">
        <f>+'ANUAL '!L472-'ENERO-MARZO'!L471</f>
        <v>165</v>
      </c>
      <c r="M472" s="13">
        <f>+'ANUAL '!M472-'ENERO-MARZO'!M471</f>
        <v>165</v>
      </c>
      <c r="N472" s="13">
        <f>+'ANUAL '!N472-'ENERO-MARZO'!N471</f>
        <v>165</v>
      </c>
      <c r="O472" s="13">
        <f>+'ANUAL '!O472-'ENERO-MARZO'!O471</f>
        <v>0</v>
      </c>
    </row>
    <row r="473" spans="1:15" ht="12.75">
      <c r="A473" s="11"/>
      <c r="B473" s="35" t="s">
        <v>504</v>
      </c>
      <c r="C473" s="31"/>
      <c r="D473" s="31"/>
      <c r="E473" s="32"/>
      <c r="F473" s="12" t="s">
        <v>37</v>
      </c>
      <c r="G473" s="13">
        <f>+'ANUAL '!G473-'ENERO-MARZO'!G472</f>
        <v>2400</v>
      </c>
      <c r="H473" s="13">
        <f>+'ANUAL '!H473-'ENERO-MARZO'!H472</f>
        <v>0</v>
      </c>
      <c r="I473" s="13">
        <f>+'ANUAL '!I473-'ENERO-MARZO'!I472</f>
        <v>0</v>
      </c>
      <c r="J473" s="13">
        <f>+'ANUAL '!J473-'ENERO-MARZO'!J472</f>
        <v>2400</v>
      </c>
      <c r="K473" s="13">
        <f>+'ANUAL '!K473-'ENERO-MARZO'!K472</f>
        <v>0</v>
      </c>
      <c r="L473" s="13">
        <f>+'ANUAL '!L473-'ENERO-MARZO'!L472</f>
        <v>1200</v>
      </c>
      <c r="M473" s="13">
        <f>+'ANUAL '!M473-'ENERO-MARZO'!M472</f>
        <v>1200</v>
      </c>
      <c r="N473" s="13">
        <f>+'ANUAL '!N473-'ENERO-MARZO'!N472</f>
        <v>1200</v>
      </c>
      <c r="O473" s="13">
        <f>+'ANUAL '!O473-'ENERO-MARZO'!O472</f>
        <v>0</v>
      </c>
    </row>
    <row r="474" spans="1:15" ht="12.75">
      <c r="A474" s="15"/>
      <c r="B474" s="36" t="s">
        <v>505</v>
      </c>
      <c r="C474" s="31"/>
      <c r="D474" s="31"/>
      <c r="E474" s="32"/>
      <c r="F474" s="16" t="s">
        <v>19</v>
      </c>
      <c r="G474" s="13">
        <f>+'ANUAL '!G474-'ENERO-MARZO'!G473</f>
        <v>13436</v>
      </c>
      <c r="H474" s="13">
        <f>+'ANUAL '!H474-'ENERO-MARZO'!H473</f>
        <v>0</v>
      </c>
      <c r="I474" s="13">
        <f>+'ANUAL '!I474-'ENERO-MARZO'!I473</f>
        <v>0</v>
      </c>
      <c r="J474" s="13">
        <f>+'ANUAL '!J474-'ENERO-MARZO'!J473</f>
        <v>13436</v>
      </c>
      <c r="K474" s="13">
        <f>+'ANUAL '!K474-'ENERO-MARZO'!K473</f>
        <v>0</v>
      </c>
      <c r="L474" s="13">
        <f>+'ANUAL '!L474-'ENERO-MARZO'!L473</f>
        <v>1088.3600000000001</v>
      </c>
      <c r="M474" s="13">
        <f>+'ANUAL '!M474-'ENERO-MARZO'!M473</f>
        <v>1088.3600000000001</v>
      </c>
      <c r="N474" s="13">
        <f>+'ANUAL '!N474-'ENERO-MARZO'!N473</f>
        <v>1088.3600000000001</v>
      </c>
      <c r="O474" s="13">
        <f>+'ANUAL '!O474-'ENERO-MARZO'!O473</f>
        <v>0</v>
      </c>
    </row>
    <row r="475" spans="1:15" ht="12.75">
      <c r="A475" s="11"/>
      <c r="B475" s="35" t="s">
        <v>506</v>
      </c>
      <c r="C475" s="31"/>
      <c r="D475" s="31"/>
      <c r="E475" s="32"/>
      <c r="F475" s="12" t="s">
        <v>21</v>
      </c>
      <c r="G475" s="13">
        <f>+'ANUAL '!G475-'ENERO-MARZO'!G474</f>
        <v>9633</v>
      </c>
      <c r="H475" s="13">
        <f>+'ANUAL '!H475-'ENERO-MARZO'!H474</f>
        <v>0</v>
      </c>
      <c r="I475" s="13">
        <f>+'ANUAL '!I475-'ENERO-MARZO'!I474</f>
        <v>0</v>
      </c>
      <c r="J475" s="13">
        <f>+'ANUAL '!J475-'ENERO-MARZO'!J474</f>
        <v>9633</v>
      </c>
      <c r="K475" s="13">
        <f>+'ANUAL '!K475-'ENERO-MARZO'!K474</f>
        <v>-2160.859999999997</v>
      </c>
      <c r="L475" s="13">
        <f>+'ANUAL '!L475-'ENERO-MARZO'!L474</f>
        <v>9639.029999999999</v>
      </c>
      <c r="M475" s="13">
        <f>+'ANUAL '!M475-'ENERO-MARZO'!M474</f>
        <v>9639.029999999999</v>
      </c>
      <c r="N475" s="13">
        <f>+'ANUAL '!N475-'ENERO-MARZO'!N474</f>
        <v>9639.029999999999</v>
      </c>
      <c r="O475" s="13">
        <f>+'ANUAL '!O475-'ENERO-MARZO'!O474</f>
        <v>0</v>
      </c>
    </row>
    <row r="476" spans="1:15" ht="12.75">
      <c r="A476" s="15"/>
      <c r="B476" s="36" t="s">
        <v>507</v>
      </c>
      <c r="C476" s="31"/>
      <c r="D476" s="31"/>
      <c r="E476" s="32"/>
      <c r="F476" s="16" t="s">
        <v>41</v>
      </c>
      <c r="G476" s="13">
        <f>+'ANUAL '!G476-'ENERO-MARZO'!G475</f>
        <v>2037</v>
      </c>
      <c r="H476" s="13">
        <f>+'ANUAL '!H476-'ENERO-MARZO'!H475</f>
        <v>0</v>
      </c>
      <c r="I476" s="13">
        <f>+'ANUAL '!I476-'ENERO-MARZO'!I475</f>
        <v>0</v>
      </c>
      <c r="J476" s="13">
        <f>+'ANUAL '!J476-'ENERO-MARZO'!J475</f>
        <v>2037</v>
      </c>
      <c r="K476" s="13">
        <f>+'ANUAL '!K476-'ENERO-MARZO'!K475</f>
        <v>0</v>
      </c>
      <c r="L476" s="13">
        <f>+'ANUAL '!L476-'ENERO-MARZO'!L475</f>
        <v>2544.24</v>
      </c>
      <c r="M476" s="13">
        <f>+'ANUAL '!M476-'ENERO-MARZO'!M475</f>
        <v>2544.24</v>
      </c>
      <c r="N476" s="13">
        <f>+'ANUAL '!N476-'ENERO-MARZO'!N475</f>
        <v>2544.24</v>
      </c>
      <c r="O476" s="13">
        <f>+'ANUAL '!O476-'ENERO-MARZO'!O475</f>
        <v>0</v>
      </c>
    </row>
    <row r="477" spans="1:15" ht="12.75">
      <c r="A477" s="38" t="s">
        <v>43</v>
      </c>
      <c r="B477" s="31"/>
      <c r="C477" s="31"/>
      <c r="D477" s="31"/>
      <c r="E477" s="31"/>
      <c r="F477" s="32"/>
      <c r="G477" s="10">
        <f>SUM(G478:G486)</f>
        <v>18225</v>
      </c>
      <c r="H477" s="10">
        <f aca="true" t="shared" si="49" ref="H477:O477">SUM(H478:H486)</f>
        <v>1257</v>
      </c>
      <c r="I477" s="10">
        <f t="shared" si="49"/>
        <v>5500</v>
      </c>
      <c r="J477" s="10">
        <f t="shared" si="49"/>
        <v>13982</v>
      </c>
      <c r="K477" s="10">
        <f t="shared" si="49"/>
        <v>1757</v>
      </c>
      <c r="L477" s="10">
        <f t="shared" si="49"/>
        <v>18488.209999999995</v>
      </c>
      <c r="M477" s="10">
        <f t="shared" si="49"/>
        <v>18488.209999999995</v>
      </c>
      <c r="N477" s="10">
        <f t="shared" si="49"/>
        <v>17949.799999999996</v>
      </c>
      <c r="O477" s="10">
        <f t="shared" si="49"/>
        <v>0</v>
      </c>
    </row>
    <row r="478" spans="1:15" ht="15">
      <c r="A478" s="11"/>
      <c r="B478" s="35" t="s">
        <v>508</v>
      </c>
      <c r="C478" s="31"/>
      <c r="D478" s="31"/>
      <c r="E478" s="32"/>
      <c r="F478" s="12" t="s">
        <v>172</v>
      </c>
      <c r="G478" s="13">
        <f>+'ANUAL '!G478-'ENERO-MARZO'!G477</f>
        <v>1500</v>
      </c>
      <c r="H478" s="13">
        <f>+'ANUAL '!H478-'ENERO-MARZO'!H477</f>
        <v>0</v>
      </c>
      <c r="I478" s="13">
        <f>+'ANUAL '!I478-'ENERO-MARZO'!I477</f>
        <v>1500</v>
      </c>
      <c r="J478" s="13">
        <f>+'ANUAL '!J478-'ENERO-MARZO'!J477</f>
        <v>0</v>
      </c>
      <c r="K478" s="13">
        <f>+'ANUAL '!K478-'ENERO-MARZO'!K477</f>
        <v>0</v>
      </c>
      <c r="L478" s="13">
        <f>+'ANUAL '!L478-'ENERO-MARZO'!L477</f>
        <v>0</v>
      </c>
      <c r="M478" s="13">
        <f>+'ANUAL '!M478-'ENERO-MARZO'!M477</f>
        <v>0</v>
      </c>
      <c r="N478" s="13">
        <f>+'ANUAL '!N478-'ENERO-MARZO'!N477</f>
        <v>0</v>
      </c>
      <c r="O478" s="13">
        <f>+'ANUAL '!O478-'ENERO-MARZO'!O477</f>
        <v>0</v>
      </c>
    </row>
    <row r="479" spans="1:15" ht="12.75">
      <c r="A479" s="15"/>
      <c r="B479" s="36" t="s">
        <v>509</v>
      </c>
      <c r="C479" s="31"/>
      <c r="D479" s="31"/>
      <c r="E479" s="32"/>
      <c r="F479" s="16" t="s">
        <v>55</v>
      </c>
      <c r="G479" s="13">
        <f>+'ANUAL '!G479-'ENERO-MARZO'!G478</f>
        <v>4896</v>
      </c>
      <c r="H479" s="13">
        <f>+'ANUAL '!H479-'ENERO-MARZO'!H478</f>
        <v>0</v>
      </c>
      <c r="I479" s="13">
        <f>+'ANUAL '!I479-'ENERO-MARZO'!I478</f>
        <v>0</v>
      </c>
      <c r="J479" s="13">
        <f>+'ANUAL '!J479-'ENERO-MARZO'!J478</f>
        <v>4896</v>
      </c>
      <c r="K479" s="13">
        <f>+'ANUAL '!K479-'ENERO-MARZO'!K478</f>
        <v>0</v>
      </c>
      <c r="L479" s="13">
        <f>+'ANUAL '!L479-'ENERO-MARZO'!L478</f>
        <v>8568.419999999998</v>
      </c>
      <c r="M479" s="13">
        <f>+'ANUAL '!M479-'ENERO-MARZO'!M478</f>
        <v>8568.419999999998</v>
      </c>
      <c r="N479" s="13">
        <f>+'ANUAL '!N479-'ENERO-MARZO'!N478</f>
        <v>8307.55</v>
      </c>
      <c r="O479" s="13">
        <f>+'ANUAL '!O479-'ENERO-MARZO'!O478</f>
        <v>0</v>
      </c>
    </row>
    <row r="480" spans="1:15" ht="15">
      <c r="A480" s="11"/>
      <c r="B480" s="35" t="s">
        <v>510</v>
      </c>
      <c r="C480" s="31"/>
      <c r="D480" s="31"/>
      <c r="E480" s="32"/>
      <c r="F480" s="12" t="s">
        <v>53</v>
      </c>
      <c r="G480" s="13">
        <f>+'ANUAL '!G480-'ENERO-MARZO'!G479</f>
        <v>1617</v>
      </c>
      <c r="H480" s="13">
        <f>+'ANUAL '!H480-'ENERO-MARZO'!H479</f>
        <v>0</v>
      </c>
      <c r="I480" s="13">
        <f>+'ANUAL '!I480-'ENERO-MARZO'!I479</f>
        <v>0</v>
      </c>
      <c r="J480" s="13">
        <f>+'ANUAL '!J480-'ENERO-MARZO'!J479</f>
        <v>1617</v>
      </c>
      <c r="K480" s="13">
        <f>+'ANUAL '!K480-'ENERO-MARZO'!K479</f>
        <v>0</v>
      </c>
      <c r="L480" s="13">
        <f>+'ANUAL '!L480-'ENERO-MARZO'!L479</f>
        <v>2827.55</v>
      </c>
      <c r="M480" s="13">
        <f>+'ANUAL '!M480-'ENERO-MARZO'!M479</f>
        <v>2827.55</v>
      </c>
      <c r="N480" s="13">
        <f>+'ANUAL '!N480-'ENERO-MARZO'!N479</f>
        <v>2741.4900000000002</v>
      </c>
      <c r="O480" s="13">
        <f>+'ANUAL '!O480-'ENERO-MARZO'!O479</f>
        <v>0</v>
      </c>
    </row>
    <row r="481" spans="1:15" ht="30">
      <c r="A481" s="15"/>
      <c r="B481" s="36" t="s">
        <v>511</v>
      </c>
      <c r="C481" s="31"/>
      <c r="D481" s="31"/>
      <c r="E481" s="32"/>
      <c r="F481" s="16" t="s">
        <v>373</v>
      </c>
      <c r="G481" s="13">
        <f>+'ANUAL '!G481-'ENERO-MARZO'!G480</f>
        <v>1500</v>
      </c>
      <c r="H481" s="13">
        <f>+'ANUAL '!H481-'ENERO-MARZO'!H480</f>
        <v>1257</v>
      </c>
      <c r="I481" s="13">
        <f>+'ANUAL '!I481-'ENERO-MARZO'!I480</f>
        <v>1000</v>
      </c>
      <c r="J481" s="13">
        <f>+'ANUAL '!J481-'ENERO-MARZO'!J480</f>
        <v>1757</v>
      </c>
      <c r="K481" s="13">
        <f>+'ANUAL '!K481-'ENERO-MARZO'!K480</f>
        <v>1757</v>
      </c>
      <c r="L481" s="13">
        <f>+'ANUAL '!L481-'ENERO-MARZO'!L480</f>
        <v>1757</v>
      </c>
      <c r="M481" s="13">
        <f>+'ANUAL '!M481-'ENERO-MARZO'!M480</f>
        <v>1757</v>
      </c>
      <c r="N481" s="13">
        <f>+'ANUAL '!N481-'ENERO-MARZO'!N480</f>
        <v>1757</v>
      </c>
      <c r="O481" s="13">
        <f>+'ANUAL '!O481-'ENERO-MARZO'!O480</f>
        <v>0</v>
      </c>
    </row>
    <row r="482" spans="1:15" ht="15">
      <c r="A482" s="11"/>
      <c r="B482" s="35" t="s">
        <v>512</v>
      </c>
      <c r="C482" s="31"/>
      <c r="D482" s="31"/>
      <c r="E482" s="32"/>
      <c r="F482" s="12" t="s">
        <v>53</v>
      </c>
      <c r="G482" s="13">
        <f>+'ANUAL '!G482-'ENERO-MARZO'!G481</f>
        <v>984</v>
      </c>
      <c r="H482" s="13">
        <f>+'ANUAL '!H482-'ENERO-MARZO'!H481</f>
        <v>0</v>
      </c>
      <c r="I482" s="13">
        <f>+'ANUAL '!I482-'ENERO-MARZO'!I481</f>
        <v>0</v>
      </c>
      <c r="J482" s="13">
        <f>+'ANUAL '!J482-'ENERO-MARZO'!J481</f>
        <v>984</v>
      </c>
      <c r="K482" s="13">
        <f>+'ANUAL '!K482-'ENERO-MARZO'!K481</f>
        <v>0</v>
      </c>
      <c r="L482" s="13">
        <f>+'ANUAL '!L482-'ENERO-MARZO'!L481</f>
        <v>900.44</v>
      </c>
      <c r="M482" s="13">
        <f>+'ANUAL '!M482-'ENERO-MARZO'!M481</f>
        <v>900.44</v>
      </c>
      <c r="N482" s="13">
        <f>+'ANUAL '!N482-'ENERO-MARZO'!N481</f>
        <v>879.1499999999999</v>
      </c>
      <c r="O482" s="13">
        <f>+'ANUAL '!O482-'ENERO-MARZO'!O481</f>
        <v>0</v>
      </c>
    </row>
    <row r="483" spans="1:15" ht="12.75">
      <c r="A483" s="15"/>
      <c r="B483" s="36" t="s">
        <v>513</v>
      </c>
      <c r="C483" s="31"/>
      <c r="D483" s="31"/>
      <c r="E483" s="32"/>
      <c r="F483" s="16" t="s">
        <v>55</v>
      </c>
      <c r="G483" s="13">
        <f>+'ANUAL '!G483-'ENERO-MARZO'!G482</f>
        <v>2979</v>
      </c>
      <c r="H483" s="13">
        <f>+'ANUAL '!H483-'ENERO-MARZO'!H482</f>
        <v>0</v>
      </c>
      <c r="I483" s="13">
        <f>+'ANUAL '!I483-'ENERO-MARZO'!I482</f>
        <v>0</v>
      </c>
      <c r="J483" s="13">
        <f>+'ANUAL '!J483-'ENERO-MARZO'!J482</f>
        <v>2979</v>
      </c>
      <c r="K483" s="13">
        <f>+'ANUAL '!K483-'ENERO-MARZO'!K482</f>
        <v>0</v>
      </c>
      <c r="L483" s="13">
        <f>+'ANUAL '!L483-'ENERO-MARZO'!L482</f>
        <v>2728.6</v>
      </c>
      <c r="M483" s="13">
        <f>+'ANUAL '!M483-'ENERO-MARZO'!M482</f>
        <v>2728.6</v>
      </c>
      <c r="N483" s="13">
        <f>+'ANUAL '!N483-'ENERO-MARZO'!N482</f>
        <v>2664.12</v>
      </c>
      <c r="O483" s="13">
        <f>+'ANUAL '!O483-'ENERO-MARZO'!O482</f>
        <v>0</v>
      </c>
    </row>
    <row r="484" spans="1:15" ht="12.75">
      <c r="A484" s="11"/>
      <c r="B484" s="35" t="s">
        <v>514</v>
      </c>
      <c r="C484" s="31"/>
      <c r="D484" s="31"/>
      <c r="E484" s="32"/>
      <c r="F484" s="12" t="s">
        <v>47</v>
      </c>
      <c r="G484" s="13">
        <f>+'ANUAL '!G484-'ENERO-MARZO'!G483</f>
        <v>3000</v>
      </c>
      <c r="H484" s="13">
        <f>+'ANUAL '!H484-'ENERO-MARZO'!H483</f>
        <v>0</v>
      </c>
      <c r="I484" s="13">
        <f>+'ANUAL '!I484-'ENERO-MARZO'!I483</f>
        <v>3000</v>
      </c>
      <c r="J484" s="13">
        <f>+'ANUAL '!J484-'ENERO-MARZO'!J483</f>
        <v>0</v>
      </c>
      <c r="K484" s="13">
        <f>+'ANUAL '!K484-'ENERO-MARZO'!K483</f>
        <v>0</v>
      </c>
      <c r="L484" s="13">
        <f>+'ANUAL '!L484-'ENERO-MARZO'!L483</f>
        <v>0</v>
      </c>
      <c r="M484" s="13">
        <f>+'ANUAL '!M484-'ENERO-MARZO'!M483</f>
        <v>0</v>
      </c>
      <c r="N484" s="13">
        <f>+'ANUAL '!N484-'ENERO-MARZO'!N483</f>
        <v>0</v>
      </c>
      <c r="O484" s="13">
        <f>+'ANUAL '!O484-'ENERO-MARZO'!O483</f>
        <v>0</v>
      </c>
    </row>
    <row r="485" spans="1:15" ht="12.75">
      <c r="A485" s="15"/>
      <c r="B485" s="36" t="s">
        <v>515</v>
      </c>
      <c r="C485" s="31"/>
      <c r="D485" s="31"/>
      <c r="E485" s="32"/>
      <c r="F485" s="16" t="s">
        <v>55</v>
      </c>
      <c r="G485" s="13">
        <f>+'ANUAL '!G485-'ENERO-MARZO'!G484</f>
        <v>1314</v>
      </c>
      <c r="H485" s="13">
        <f>+'ANUAL '!H485-'ENERO-MARZO'!H484</f>
        <v>0</v>
      </c>
      <c r="I485" s="13">
        <f>+'ANUAL '!I485-'ENERO-MARZO'!I484</f>
        <v>0</v>
      </c>
      <c r="J485" s="13">
        <f>+'ANUAL '!J485-'ENERO-MARZO'!J484</f>
        <v>1314</v>
      </c>
      <c r="K485" s="13">
        <f>+'ANUAL '!K485-'ENERO-MARZO'!K484</f>
        <v>0</v>
      </c>
      <c r="L485" s="13">
        <f>+'ANUAL '!L485-'ENERO-MARZO'!L484</f>
        <v>1282.8500000000001</v>
      </c>
      <c r="M485" s="13">
        <f>+'ANUAL '!M485-'ENERO-MARZO'!M484</f>
        <v>1282.8500000000001</v>
      </c>
      <c r="N485" s="13">
        <f>+'ANUAL '!N485-'ENERO-MARZO'!N484</f>
        <v>1203.37</v>
      </c>
      <c r="O485" s="13">
        <f>+'ANUAL '!O485-'ENERO-MARZO'!O484</f>
        <v>0</v>
      </c>
    </row>
    <row r="486" spans="1:15" ht="15">
      <c r="A486" s="11"/>
      <c r="B486" s="35" t="s">
        <v>516</v>
      </c>
      <c r="C486" s="31"/>
      <c r="D486" s="31"/>
      <c r="E486" s="32"/>
      <c r="F486" s="12" t="s">
        <v>53</v>
      </c>
      <c r="G486" s="13">
        <f>+'ANUAL '!G486-'ENERO-MARZO'!G485</f>
        <v>435</v>
      </c>
      <c r="H486" s="13">
        <f>+'ANUAL '!H486-'ENERO-MARZO'!H485</f>
        <v>0</v>
      </c>
      <c r="I486" s="13">
        <f>+'ANUAL '!I486-'ENERO-MARZO'!I485</f>
        <v>0</v>
      </c>
      <c r="J486" s="13">
        <f>+'ANUAL '!J486-'ENERO-MARZO'!J485</f>
        <v>435</v>
      </c>
      <c r="K486" s="13">
        <f>+'ANUAL '!K486-'ENERO-MARZO'!K485</f>
        <v>0</v>
      </c>
      <c r="L486" s="13">
        <f>+'ANUAL '!L486-'ENERO-MARZO'!L485</f>
        <v>423.34999999999997</v>
      </c>
      <c r="M486" s="13">
        <f>+'ANUAL '!M486-'ENERO-MARZO'!M485</f>
        <v>423.34999999999997</v>
      </c>
      <c r="N486" s="13">
        <f>+'ANUAL '!N486-'ENERO-MARZO'!N485</f>
        <v>397.12</v>
      </c>
      <c r="O486" s="13">
        <f>+'ANUAL '!O486-'ENERO-MARZO'!O485</f>
        <v>0</v>
      </c>
    </row>
    <row r="487" spans="1:15" ht="12.75">
      <c r="A487" s="38" t="s">
        <v>56</v>
      </c>
      <c r="B487" s="31"/>
      <c r="C487" s="31"/>
      <c r="D487" s="31"/>
      <c r="E487" s="31"/>
      <c r="F487" s="32"/>
      <c r="G487" s="10">
        <f>SUM(G488:G490)</f>
        <v>6218</v>
      </c>
      <c r="H487" s="10">
        <f aca="true" t="shared" si="50" ref="H487:O487">SUM(H488:H490)</f>
        <v>0</v>
      </c>
      <c r="I487" s="10">
        <f t="shared" si="50"/>
        <v>0</v>
      </c>
      <c r="J487" s="10">
        <f t="shared" si="50"/>
        <v>6218</v>
      </c>
      <c r="K487" s="10">
        <f t="shared" si="50"/>
        <v>0</v>
      </c>
      <c r="L487" s="10">
        <f t="shared" si="50"/>
        <v>0</v>
      </c>
      <c r="M487" s="10">
        <f t="shared" si="50"/>
        <v>0</v>
      </c>
      <c r="N487" s="10">
        <f t="shared" si="50"/>
        <v>0</v>
      </c>
      <c r="O487" s="10">
        <f t="shared" si="50"/>
        <v>0</v>
      </c>
    </row>
    <row r="488" spans="1:15" ht="12.75">
      <c r="A488" s="15"/>
      <c r="B488" s="36" t="s">
        <v>517</v>
      </c>
      <c r="C488" s="31"/>
      <c r="D488" s="31"/>
      <c r="E488" s="32"/>
      <c r="F488" s="16" t="s">
        <v>60</v>
      </c>
      <c r="G488" s="17">
        <f>+'ANUAL '!G488-'ENERO-MARZO'!G487</f>
        <v>1114</v>
      </c>
      <c r="H488" s="17">
        <f>+'ANUAL '!H488-'ENERO-MARZO'!H487</f>
        <v>0</v>
      </c>
      <c r="I488" s="17">
        <f>+'ANUAL '!I488-'ENERO-MARZO'!I487</f>
        <v>0</v>
      </c>
      <c r="J488" s="17">
        <f>+'ANUAL '!J488-'ENERO-MARZO'!J487</f>
        <v>1114</v>
      </c>
      <c r="K488" s="17">
        <f>+'ANUAL '!K488-'ENERO-MARZO'!K487</f>
        <v>0</v>
      </c>
      <c r="L488" s="17">
        <f>+'ANUAL '!L488-'ENERO-MARZO'!L487</f>
        <v>0</v>
      </c>
      <c r="M488" s="17">
        <f>+'ANUAL '!M488-'ENERO-MARZO'!M487</f>
        <v>0</v>
      </c>
      <c r="N488" s="17">
        <f>+'ANUAL '!N488-'ENERO-MARZO'!N487</f>
        <v>0</v>
      </c>
      <c r="O488" s="17">
        <f>+'ANUAL '!O488-'ENERO-MARZO'!O487</f>
        <v>0</v>
      </c>
    </row>
    <row r="489" spans="1:15" ht="12.75">
      <c r="A489" s="11"/>
      <c r="B489" s="35" t="s">
        <v>518</v>
      </c>
      <c r="C489" s="31"/>
      <c r="D489" s="31"/>
      <c r="E489" s="32"/>
      <c r="F489" s="12" t="s">
        <v>60</v>
      </c>
      <c r="G489" s="17">
        <f>+'ANUAL '!G489-'ENERO-MARZO'!G488</f>
        <v>2660</v>
      </c>
      <c r="H489" s="17">
        <f>+'ANUAL '!H489-'ENERO-MARZO'!H488</f>
        <v>0</v>
      </c>
      <c r="I489" s="17">
        <f>+'ANUAL '!I489-'ENERO-MARZO'!I488</f>
        <v>0</v>
      </c>
      <c r="J489" s="17">
        <f>+'ANUAL '!J489-'ENERO-MARZO'!J488</f>
        <v>2660</v>
      </c>
      <c r="K489" s="17">
        <f>+'ANUAL '!K489-'ENERO-MARZO'!K488</f>
        <v>0</v>
      </c>
      <c r="L489" s="17">
        <f>+'ANUAL '!L489-'ENERO-MARZO'!L488</f>
        <v>0</v>
      </c>
      <c r="M489" s="17">
        <f>+'ANUAL '!M489-'ENERO-MARZO'!M488</f>
        <v>0</v>
      </c>
      <c r="N489" s="17">
        <f>+'ANUAL '!N489-'ENERO-MARZO'!N488</f>
        <v>0</v>
      </c>
      <c r="O489" s="17">
        <f>+'ANUAL '!O489-'ENERO-MARZO'!O488</f>
        <v>0</v>
      </c>
    </row>
    <row r="490" spans="1:15" ht="12.75">
      <c r="A490" s="15"/>
      <c r="B490" s="36" t="s">
        <v>519</v>
      </c>
      <c r="C490" s="31"/>
      <c r="D490" s="31"/>
      <c r="E490" s="32"/>
      <c r="F490" s="16" t="s">
        <v>60</v>
      </c>
      <c r="G490" s="17">
        <f>+'ANUAL '!G490-'ENERO-MARZO'!G489</f>
        <v>2444</v>
      </c>
      <c r="H490" s="17">
        <f>+'ANUAL '!H490-'ENERO-MARZO'!H489</f>
        <v>0</v>
      </c>
      <c r="I490" s="17">
        <f>+'ANUAL '!I490-'ENERO-MARZO'!I489</f>
        <v>0</v>
      </c>
      <c r="J490" s="17">
        <f>+'ANUAL '!J490-'ENERO-MARZO'!J489</f>
        <v>2444</v>
      </c>
      <c r="K490" s="17">
        <f>+'ANUAL '!K490-'ENERO-MARZO'!K489</f>
        <v>0</v>
      </c>
      <c r="L490" s="17">
        <f>+'ANUAL '!L490-'ENERO-MARZO'!L489</f>
        <v>0</v>
      </c>
      <c r="M490" s="17">
        <f>+'ANUAL '!M490-'ENERO-MARZO'!M489</f>
        <v>0</v>
      </c>
      <c r="N490" s="17">
        <f>+'ANUAL '!N490-'ENERO-MARZO'!N489</f>
        <v>0</v>
      </c>
      <c r="O490" s="17">
        <f>+'ANUAL '!O490-'ENERO-MARZO'!O489</f>
        <v>0</v>
      </c>
    </row>
    <row r="491" spans="1:15" ht="12.75">
      <c r="A491" s="37" t="s">
        <v>522</v>
      </c>
      <c r="B491" s="31"/>
      <c r="C491" s="31"/>
      <c r="D491" s="31"/>
      <c r="E491" s="31"/>
      <c r="F491" s="32"/>
      <c r="G491" s="9">
        <f>SUM(G492+G521+G525+G532)</f>
        <v>223000</v>
      </c>
      <c r="H491" s="9">
        <f aca="true" t="shared" si="51" ref="H491:O491">SUM(H492+H521+H525+H532)</f>
        <v>25586.19</v>
      </c>
      <c r="I491" s="9">
        <f t="shared" si="51"/>
        <v>3404.79</v>
      </c>
      <c r="J491" s="9">
        <f t="shared" si="51"/>
        <v>245181.4</v>
      </c>
      <c r="K491" s="9">
        <f t="shared" si="51"/>
        <v>15847.170000000002</v>
      </c>
      <c r="L491" s="9">
        <f t="shared" si="51"/>
        <v>257032.54999999996</v>
      </c>
      <c r="M491" s="9">
        <f t="shared" si="51"/>
        <v>257032.54999999996</v>
      </c>
      <c r="N491" s="9">
        <f t="shared" si="51"/>
        <v>261139.56</v>
      </c>
      <c r="O491" s="9">
        <f t="shared" si="51"/>
        <v>0</v>
      </c>
    </row>
    <row r="492" spans="1:15" ht="12.75">
      <c r="A492" s="38" t="s">
        <v>17</v>
      </c>
      <c r="B492" s="31"/>
      <c r="C492" s="31"/>
      <c r="D492" s="31"/>
      <c r="E492" s="31"/>
      <c r="F492" s="32"/>
      <c r="G492" s="10">
        <f>SUM(G493:G520)</f>
        <v>210928</v>
      </c>
      <c r="H492" s="10">
        <f aca="true" t="shared" si="52" ref="H492:O492">SUM(H493:H520)</f>
        <v>0</v>
      </c>
      <c r="I492" s="10">
        <f t="shared" si="52"/>
        <v>0</v>
      </c>
      <c r="J492" s="10">
        <f t="shared" si="52"/>
        <v>210928</v>
      </c>
      <c r="K492" s="10">
        <f t="shared" si="52"/>
        <v>-8834.23</v>
      </c>
      <c r="L492" s="10">
        <f t="shared" si="52"/>
        <v>225696.59999999998</v>
      </c>
      <c r="M492" s="10">
        <f t="shared" si="52"/>
        <v>225696.59999999998</v>
      </c>
      <c r="N492" s="10">
        <f t="shared" si="52"/>
        <v>225696.59999999998</v>
      </c>
      <c r="O492" s="10">
        <f t="shared" si="52"/>
        <v>0</v>
      </c>
    </row>
    <row r="493" spans="1:15" ht="15">
      <c r="A493" s="11"/>
      <c r="B493" s="35" t="s">
        <v>523</v>
      </c>
      <c r="C493" s="31"/>
      <c r="D493" s="31"/>
      <c r="E493" s="32"/>
      <c r="F493" s="12" t="s">
        <v>27</v>
      </c>
      <c r="G493" s="13">
        <f>+'ANUAL '!G494-'ENERO-MARZO'!G492</f>
        <v>408</v>
      </c>
      <c r="H493" s="13">
        <f>+'ANUAL '!H494-'ENERO-MARZO'!H492</f>
        <v>0</v>
      </c>
      <c r="I493" s="13">
        <f>+'ANUAL '!I494-'ENERO-MARZO'!I492</f>
        <v>0</v>
      </c>
      <c r="J493" s="13">
        <f>+'ANUAL '!J494-'ENERO-MARZO'!J492</f>
        <v>408</v>
      </c>
      <c r="K493" s="13">
        <f>+'ANUAL '!K494-'ENERO-MARZO'!K492</f>
        <v>0</v>
      </c>
      <c r="L493" s="13">
        <f>+'ANUAL '!L494-'ENERO-MARZO'!L492</f>
        <v>0</v>
      </c>
      <c r="M493" s="13">
        <f>+'ANUAL '!M494-'ENERO-MARZO'!M492</f>
        <v>0</v>
      </c>
      <c r="N493" s="13">
        <f>+'ANUAL '!N494-'ENERO-MARZO'!N492</f>
        <v>0</v>
      </c>
      <c r="O493" s="13">
        <f>+'ANUAL '!O494-'ENERO-MARZO'!O492</f>
        <v>0</v>
      </c>
    </row>
    <row r="494" spans="1:15" ht="12.75">
      <c r="A494" s="15"/>
      <c r="B494" s="36" t="s">
        <v>524</v>
      </c>
      <c r="C494" s="31"/>
      <c r="D494" s="31"/>
      <c r="E494" s="32"/>
      <c r="F494" s="16" t="s">
        <v>29</v>
      </c>
      <c r="G494" s="13">
        <f>+'ANUAL '!G495-'ENERO-MARZO'!G493</f>
        <v>0</v>
      </c>
      <c r="H494" s="13">
        <f>+'ANUAL '!H495-'ENERO-MARZO'!H493</f>
        <v>0</v>
      </c>
      <c r="I494" s="13">
        <f>+'ANUAL '!I495-'ENERO-MARZO'!I493</f>
        <v>0</v>
      </c>
      <c r="J494" s="13">
        <f>+'ANUAL '!J495-'ENERO-MARZO'!J493</f>
        <v>0</v>
      </c>
      <c r="K494" s="13">
        <f>+'ANUAL '!K495-'ENERO-MARZO'!K493</f>
        <v>0</v>
      </c>
      <c r="L494" s="13">
        <f>+'ANUAL '!L495-'ENERO-MARZO'!L493</f>
        <v>0</v>
      </c>
      <c r="M494" s="13">
        <f>+'ANUAL '!M495-'ENERO-MARZO'!M493</f>
        <v>0</v>
      </c>
      <c r="N494" s="13">
        <f>+'ANUAL '!N495-'ENERO-MARZO'!N493</f>
        <v>0</v>
      </c>
      <c r="O494" s="13">
        <f>+'ANUAL '!O495-'ENERO-MARZO'!O493</f>
        <v>0</v>
      </c>
    </row>
    <row r="495" spans="1:15" ht="12.75">
      <c r="A495" s="11"/>
      <c r="B495" s="35" t="s">
        <v>525</v>
      </c>
      <c r="C495" s="31"/>
      <c r="D495" s="31"/>
      <c r="E495" s="32"/>
      <c r="F495" s="12" t="s">
        <v>25</v>
      </c>
      <c r="G495" s="13">
        <f>+'ANUAL '!G496-'ENERO-MARZO'!G494</f>
        <v>26631</v>
      </c>
      <c r="H495" s="13">
        <f>+'ANUAL '!H496-'ENERO-MARZO'!H494</f>
        <v>0</v>
      </c>
      <c r="I495" s="13">
        <f>+'ANUAL '!I496-'ENERO-MARZO'!I494</f>
        <v>0</v>
      </c>
      <c r="J495" s="13">
        <f>+'ANUAL '!J496-'ENERO-MARZO'!J494</f>
        <v>26631</v>
      </c>
      <c r="K495" s="13">
        <f>+'ANUAL '!K496-'ENERO-MARZO'!K494</f>
        <v>0</v>
      </c>
      <c r="L495" s="13">
        <f>+'ANUAL '!L496-'ENERO-MARZO'!L494</f>
        <v>44919.560000000005</v>
      </c>
      <c r="M495" s="13">
        <f>+'ANUAL '!M496-'ENERO-MARZO'!M494</f>
        <v>44919.560000000005</v>
      </c>
      <c r="N495" s="13">
        <f>+'ANUAL '!N496-'ENERO-MARZO'!N494</f>
        <v>44919.560000000005</v>
      </c>
      <c r="O495" s="13">
        <f>+'ANUAL '!O496-'ENERO-MARZO'!O494</f>
        <v>0</v>
      </c>
    </row>
    <row r="496" spans="1:15" ht="12.75">
      <c r="A496" s="15"/>
      <c r="B496" s="36" t="s">
        <v>526</v>
      </c>
      <c r="C496" s="31"/>
      <c r="D496" s="31"/>
      <c r="E496" s="32"/>
      <c r="F496" s="16" t="s">
        <v>37</v>
      </c>
      <c r="G496" s="13">
        <f>+'ANUAL '!G497-'ENERO-MARZO'!G495</f>
        <v>1200</v>
      </c>
      <c r="H496" s="13">
        <f>+'ANUAL '!H497-'ENERO-MARZO'!H495</f>
        <v>0</v>
      </c>
      <c r="I496" s="13">
        <f>+'ANUAL '!I497-'ENERO-MARZO'!I495</f>
        <v>0</v>
      </c>
      <c r="J496" s="13">
        <f>+'ANUAL '!J497-'ENERO-MARZO'!J495</f>
        <v>1200</v>
      </c>
      <c r="K496" s="13">
        <f>+'ANUAL '!K497-'ENERO-MARZO'!K495</f>
        <v>0</v>
      </c>
      <c r="L496" s="13">
        <f>+'ANUAL '!L497-'ENERO-MARZO'!L495</f>
        <v>1200</v>
      </c>
      <c r="M496" s="13">
        <f>+'ANUAL '!M497-'ENERO-MARZO'!M495</f>
        <v>1200</v>
      </c>
      <c r="N496" s="13">
        <f>+'ANUAL '!N497-'ENERO-MARZO'!N495</f>
        <v>1200</v>
      </c>
      <c r="O496" s="13">
        <f>+'ANUAL '!O497-'ENERO-MARZO'!O495</f>
        <v>0</v>
      </c>
    </row>
    <row r="497" spans="1:15" ht="12.75">
      <c r="A497" s="11"/>
      <c r="B497" s="35" t="s">
        <v>527</v>
      </c>
      <c r="C497" s="31"/>
      <c r="D497" s="31"/>
      <c r="E497" s="32"/>
      <c r="F497" s="12" t="s">
        <v>41</v>
      </c>
      <c r="G497" s="13">
        <f>+'ANUAL '!G498-'ENERO-MARZO'!G496</f>
        <v>3663</v>
      </c>
      <c r="H497" s="13">
        <f>+'ANUAL '!H498-'ENERO-MARZO'!H496</f>
        <v>0</v>
      </c>
      <c r="I497" s="13">
        <f>+'ANUAL '!I498-'ENERO-MARZO'!I496</f>
        <v>0</v>
      </c>
      <c r="J497" s="13">
        <f>+'ANUAL '!J498-'ENERO-MARZO'!J496</f>
        <v>3663</v>
      </c>
      <c r="K497" s="13">
        <f>+'ANUAL '!K498-'ENERO-MARZO'!K496</f>
        <v>0</v>
      </c>
      <c r="L497" s="13">
        <f>+'ANUAL '!L498-'ENERO-MARZO'!L496</f>
        <v>3595.2</v>
      </c>
      <c r="M497" s="13">
        <f>+'ANUAL '!M498-'ENERO-MARZO'!M496</f>
        <v>3595.2</v>
      </c>
      <c r="N497" s="13">
        <f>+'ANUAL '!N498-'ENERO-MARZO'!N496</f>
        <v>3595.2</v>
      </c>
      <c r="O497" s="13">
        <f>+'ANUAL '!O498-'ENERO-MARZO'!O496</f>
        <v>0</v>
      </c>
    </row>
    <row r="498" spans="1:15" ht="12.75">
      <c r="A498" s="15"/>
      <c r="B498" s="36" t="s">
        <v>528</v>
      </c>
      <c r="C498" s="31"/>
      <c r="D498" s="31"/>
      <c r="E498" s="32"/>
      <c r="F498" s="16" t="s">
        <v>39</v>
      </c>
      <c r="G498" s="13">
        <f>+'ANUAL '!G499-'ENERO-MARZO'!G497</f>
        <v>2336</v>
      </c>
      <c r="H498" s="13">
        <f>+'ANUAL '!H499-'ENERO-MARZO'!H497</f>
        <v>0</v>
      </c>
      <c r="I498" s="13">
        <f>+'ANUAL '!I499-'ENERO-MARZO'!I497</f>
        <v>0</v>
      </c>
      <c r="J498" s="13">
        <f>+'ANUAL '!J499-'ENERO-MARZO'!J497</f>
        <v>2336</v>
      </c>
      <c r="K498" s="13">
        <f>+'ANUAL '!K499-'ENERO-MARZO'!K497</f>
        <v>0</v>
      </c>
      <c r="L498" s="13">
        <f>+'ANUAL '!L499-'ENERO-MARZO'!L497</f>
        <v>3567.1000000000004</v>
      </c>
      <c r="M498" s="13">
        <f>+'ANUAL '!M499-'ENERO-MARZO'!M497</f>
        <v>3567.1000000000004</v>
      </c>
      <c r="N498" s="13">
        <f>+'ANUAL '!N499-'ENERO-MARZO'!N497</f>
        <v>3567.1000000000004</v>
      </c>
      <c r="O498" s="13">
        <f>+'ANUAL '!O499-'ENERO-MARZO'!O497</f>
        <v>0</v>
      </c>
    </row>
    <row r="499" spans="1:15" ht="12.75">
      <c r="A499" s="11"/>
      <c r="B499" s="35" t="s">
        <v>529</v>
      </c>
      <c r="C499" s="31"/>
      <c r="D499" s="31"/>
      <c r="E499" s="32"/>
      <c r="F499" s="12" t="s">
        <v>33</v>
      </c>
      <c r="G499" s="13">
        <f>+'ANUAL '!G500-'ENERO-MARZO'!G498</f>
        <v>1945</v>
      </c>
      <c r="H499" s="13">
        <f>+'ANUAL '!H500-'ENERO-MARZO'!H498</f>
        <v>0</v>
      </c>
      <c r="I499" s="13">
        <f>+'ANUAL '!I500-'ENERO-MARZO'!I498</f>
        <v>0</v>
      </c>
      <c r="J499" s="13">
        <f>+'ANUAL '!J500-'ENERO-MARZO'!J498</f>
        <v>1945</v>
      </c>
      <c r="K499" s="13">
        <f>+'ANUAL '!K500-'ENERO-MARZO'!K498</f>
        <v>0</v>
      </c>
      <c r="L499" s="13">
        <f>+'ANUAL '!L500-'ENERO-MARZO'!L498</f>
        <v>1917.26</v>
      </c>
      <c r="M499" s="13">
        <f>+'ANUAL '!M500-'ENERO-MARZO'!M498</f>
        <v>1917.26</v>
      </c>
      <c r="N499" s="13">
        <f>+'ANUAL '!N500-'ENERO-MARZO'!N498</f>
        <v>1917.26</v>
      </c>
      <c r="O499" s="13">
        <f>+'ANUAL '!O500-'ENERO-MARZO'!O498</f>
        <v>0</v>
      </c>
    </row>
    <row r="500" spans="1:15" ht="12.75">
      <c r="A500" s="15"/>
      <c r="B500" s="36" t="s">
        <v>530</v>
      </c>
      <c r="C500" s="31"/>
      <c r="D500" s="31"/>
      <c r="E500" s="32"/>
      <c r="F500" s="16" t="s">
        <v>19</v>
      </c>
      <c r="G500" s="13">
        <f>+'ANUAL '!G501-'ENERO-MARZO'!G499</f>
        <v>14735</v>
      </c>
      <c r="H500" s="13">
        <f>+'ANUAL '!H501-'ENERO-MARZO'!H499</f>
        <v>0</v>
      </c>
      <c r="I500" s="13">
        <f>+'ANUAL '!I501-'ENERO-MARZO'!I499</f>
        <v>0</v>
      </c>
      <c r="J500" s="13">
        <f>+'ANUAL '!J501-'ENERO-MARZO'!J499</f>
        <v>14735</v>
      </c>
      <c r="K500" s="13">
        <f>+'ANUAL '!K501-'ENERO-MARZO'!K499</f>
        <v>0</v>
      </c>
      <c r="L500" s="13">
        <f>+'ANUAL '!L501-'ENERO-MARZO'!L499</f>
        <v>1023.6700000000001</v>
      </c>
      <c r="M500" s="13">
        <f>+'ANUAL '!M501-'ENERO-MARZO'!M499</f>
        <v>1023.6700000000001</v>
      </c>
      <c r="N500" s="13">
        <f>+'ANUAL '!N501-'ENERO-MARZO'!N499</f>
        <v>1023.6700000000001</v>
      </c>
      <c r="O500" s="13">
        <f>+'ANUAL '!O501-'ENERO-MARZO'!O499</f>
        <v>0</v>
      </c>
    </row>
    <row r="501" spans="1:15" ht="12.75">
      <c r="A501" s="11"/>
      <c r="B501" s="35" t="s">
        <v>531</v>
      </c>
      <c r="C501" s="31"/>
      <c r="D501" s="31"/>
      <c r="E501" s="32"/>
      <c r="F501" s="12" t="s">
        <v>21</v>
      </c>
      <c r="G501" s="13">
        <f>+'ANUAL '!G502-'ENERO-MARZO'!G500</f>
        <v>6559</v>
      </c>
      <c r="H501" s="13">
        <f>+'ANUAL '!H502-'ENERO-MARZO'!H500</f>
        <v>0</v>
      </c>
      <c r="I501" s="13">
        <f>+'ANUAL '!I502-'ENERO-MARZO'!I500</f>
        <v>0</v>
      </c>
      <c r="J501" s="13">
        <f>+'ANUAL '!J502-'ENERO-MARZO'!J500</f>
        <v>6559</v>
      </c>
      <c r="K501" s="13">
        <f>+'ANUAL '!K502-'ENERO-MARZO'!K500</f>
        <v>-2321.1699999999983</v>
      </c>
      <c r="L501" s="13">
        <f>+'ANUAL '!L502-'ENERO-MARZO'!L500</f>
        <v>10568.96</v>
      </c>
      <c r="M501" s="13">
        <f>+'ANUAL '!M502-'ENERO-MARZO'!M500</f>
        <v>10568.96</v>
      </c>
      <c r="N501" s="13">
        <f>+'ANUAL '!N502-'ENERO-MARZO'!N500</f>
        <v>10568.96</v>
      </c>
      <c r="O501" s="13">
        <f>+'ANUAL '!O502-'ENERO-MARZO'!O500</f>
        <v>0</v>
      </c>
    </row>
    <row r="502" spans="1:15" ht="12.75">
      <c r="A502" s="15"/>
      <c r="B502" s="36" t="s">
        <v>532</v>
      </c>
      <c r="C502" s="31"/>
      <c r="D502" s="31"/>
      <c r="E502" s="32"/>
      <c r="F502" s="16" t="s">
        <v>25</v>
      </c>
      <c r="G502" s="13">
        <f>+'ANUAL '!G503-'ENERO-MARZO'!G501</f>
        <v>34020</v>
      </c>
      <c r="H502" s="13">
        <f>+'ANUAL '!H503-'ENERO-MARZO'!H501</f>
        <v>0</v>
      </c>
      <c r="I502" s="13">
        <f>+'ANUAL '!I503-'ENERO-MARZO'!I501</f>
        <v>0</v>
      </c>
      <c r="J502" s="13">
        <f>+'ANUAL '!J503-'ENERO-MARZO'!J501</f>
        <v>34020</v>
      </c>
      <c r="K502" s="13">
        <f>+'ANUAL '!K503-'ENERO-MARZO'!K501</f>
        <v>0</v>
      </c>
      <c r="L502" s="13">
        <f>+'ANUAL '!L503-'ENERO-MARZO'!L501</f>
        <v>36242.24</v>
      </c>
      <c r="M502" s="13">
        <f>+'ANUAL '!M503-'ENERO-MARZO'!M501</f>
        <v>36242.24</v>
      </c>
      <c r="N502" s="13">
        <f>+'ANUAL '!N503-'ENERO-MARZO'!N501</f>
        <v>36242.24</v>
      </c>
      <c r="O502" s="13">
        <f>+'ANUAL '!O503-'ENERO-MARZO'!O501</f>
        <v>0</v>
      </c>
    </row>
    <row r="503" spans="1:15" ht="12.75">
      <c r="A503" s="11"/>
      <c r="B503" s="35" t="s">
        <v>533</v>
      </c>
      <c r="C503" s="31"/>
      <c r="D503" s="31"/>
      <c r="E503" s="32"/>
      <c r="F503" s="12" t="s">
        <v>33</v>
      </c>
      <c r="G503" s="13">
        <f>+'ANUAL '!G504-'ENERO-MARZO'!G502</f>
        <v>2806</v>
      </c>
      <c r="H503" s="13">
        <f>+'ANUAL '!H504-'ENERO-MARZO'!H502</f>
        <v>0</v>
      </c>
      <c r="I503" s="13">
        <f>+'ANUAL '!I504-'ENERO-MARZO'!I502</f>
        <v>0</v>
      </c>
      <c r="J503" s="13">
        <f>+'ANUAL '!J504-'ENERO-MARZO'!J502</f>
        <v>2806</v>
      </c>
      <c r="K503" s="13">
        <f>+'ANUAL '!K504-'ENERO-MARZO'!K502</f>
        <v>0</v>
      </c>
      <c r="L503" s="13">
        <f>+'ANUAL '!L504-'ENERO-MARZO'!L502</f>
        <v>1357.63</v>
      </c>
      <c r="M503" s="13">
        <f>+'ANUAL '!M504-'ENERO-MARZO'!M502</f>
        <v>1357.63</v>
      </c>
      <c r="N503" s="13">
        <f>+'ANUAL '!N504-'ENERO-MARZO'!N502</f>
        <v>1357.63</v>
      </c>
      <c r="O503" s="13">
        <f>+'ANUAL '!O504-'ENERO-MARZO'!O502</f>
        <v>0</v>
      </c>
    </row>
    <row r="504" spans="1:15" ht="12.75">
      <c r="A504" s="15"/>
      <c r="B504" s="36" t="s">
        <v>534</v>
      </c>
      <c r="C504" s="31"/>
      <c r="D504" s="31"/>
      <c r="E504" s="32"/>
      <c r="F504" s="16" t="s">
        <v>21</v>
      </c>
      <c r="G504" s="13">
        <f>+'ANUAL '!G505-'ENERO-MARZO'!G503</f>
        <v>8704</v>
      </c>
      <c r="H504" s="13">
        <f>+'ANUAL '!H505-'ENERO-MARZO'!H503</f>
        <v>0</v>
      </c>
      <c r="I504" s="13">
        <f>+'ANUAL '!I505-'ENERO-MARZO'!I503</f>
        <v>0</v>
      </c>
      <c r="J504" s="13">
        <f>+'ANUAL '!J505-'ENERO-MARZO'!J503</f>
        <v>8704</v>
      </c>
      <c r="K504" s="13">
        <f>+'ANUAL '!K505-'ENERO-MARZO'!K503</f>
        <v>-1714.369999999999</v>
      </c>
      <c r="L504" s="13">
        <f>+'ANUAL '!L505-'ENERO-MARZO'!L503</f>
        <v>8338.42</v>
      </c>
      <c r="M504" s="13">
        <f>+'ANUAL '!M505-'ENERO-MARZO'!M503</f>
        <v>8338.42</v>
      </c>
      <c r="N504" s="13">
        <f>+'ANUAL '!N505-'ENERO-MARZO'!N503</f>
        <v>8338.42</v>
      </c>
      <c r="O504" s="13">
        <f>+'ANUAL '!O505-'ENERO-MARZO'!O503</f>
        <v>0</v>
      </c>
    </row>
    <row r="505" spans="1:15" ht="12.75">
      <c r="A505" s="11"/>
      <c r="B505" s="35" t="s">
        <v>535</v>
      </c>
      <c r="C505" s="31"/>
      <c r="D505" s="31"/>
      <c r="E505" s="32"/>
      <c r="F505" s="12" t="s">
        <v>41</v>
      </c>
      <c r="G505" s="13">
        <f>+'ANUAL '!G506-'ENERO-MARZO'!G504</f>
        <v>4677</v>
      </c>
      <c r="H505" s="13">
        <f>+'ANUAL '!H506-'ENERO-MARZO'!H504</f>
        <v>0</v>
      </c>
      <c r="I505" s="13">
        <f>+'ANUAL '!I506-'ENERO-MARZO'!I504</f>
        <v>0</v>
      </c>
      <c r="J505" s="13">
        <f>+'ANUAL '!J506-'ENERO-MARZO'!J504</f>
        <v>4677</v>
      </c>
      <c r="K505" s="13">
        <f>+'ANUAL '!K506-'ENERO-MARZO'!K504</f>
        <v>0</v>
      </c>
      <c r="L505" s="13">
        <f>+'ANUAL '!L506-'ENERO-MARZO'!L504</f>
        <v>4592.82</v>
      </c>
      <c r="M505" s="13">
        <f>+'ANUAL '!M506-'ENERO-MARZO'!M504</f>
        <v>4592.82</v>
      </c>
      <c r="N505" s="13">
        <f>+'ANUAL '!N506-'ENERO-MARZO'!N504</f>
        <v>4592.82</v>
      </c>
      <c r="O505" s="13">
        <f>+'ANUAL '!O506-'ENERO-MARZO'!O504</f>
        <v>0</v>
      </c>
    </row>
    <row r="506" spans="1:15" ht="12.75">
      <c r="A506" s="15"/>
      <c r="B506" s="36" t="s">
        <v>536</v>
      </c>
      <c r="C506" s="31"/>
      <c r="D506" s="31"/>
      <c r="E506" s="32"/>
      <c r="F506" s="16" t="s">
        <v>29</v>
      </c>
      <c r="G506" s="13">
        <f>+'ANUAL '!G507-'ENERO-MARZO'!G505</f>
        <v>0</v>
      </c>
      <c r="H506" s="13">
        <f>+'ANUAL '!H507-'ENERO-MARZO'!H505</f>
        <v>0</v>
      </c>
      <c r="I506" s="13">
        <f>+'ANUAL '!I507-'ENERO-MARZO'!I505</f>
        <v>0</v>
      </c>
      <c r="J506" s="13">
        <f>+'ANUAL '!J507-'ENERO-MARZO'!J505</f>
        <v>0</v>
      </c>
      <c r="K506" s="13">
        <f>+'ANUAL '!K507-'ENERO-MARZO'!K505</f>
        <v>0</v>
      </c>
      <c r="L506" s="13">
        <f>+'ANUAL '!L507-'ENERO-MARZO'!L505</f>
        <v>0</v>
      </c>
      <c r="M506" s="13">
        <f>+'ANUAL '!M507-'ENERO-MARZO'!M505</f>
        <v>0</v>
      </c>
      <c r="N506" s="13">
        <f>+'ANUAL '!N507-'ENERO-MARZO'!N505</f>
        <v>0</v>
      </c>
      <c r="O506" s="13">
        <f>+'ANUAL '!O507-'ENERO-MARZO'!O505</f>
        <v>0</v>
      </c>
    </row>
    <row r="507" spans="1:15" ht="12.75">
      <c r="A507" s="11"/>
      <c r="B507" s="35" t="s">
        <v>537</v>
      </c>
      <c r="C507" s="31"/>
      <c r="D507" s="31"/>
      <c r="E507" s="32"/>
      <c r="F507" s="12" t="s">
        <v>37</v>
      </c>
      <c r="G507" s="13">
        <f>+'ANUAL '!G508-'ENERO-MARZO'!G506</f>
        <v>6300</v>
      </c>
      <c r="H507" s="13">
        <f>+'ANUAL '!H508-'ENERO-MARZO'!H506</f>
        <v>0</v>
      </c>
      <c r="I507" s="13">
        <f>+'ANUAL '!I508-'ENERO-MARZO'!I506</f>
        <v>0</v>
      </c>
      <c r="J507" s="13">
        <f>+'ANUAL '!J508-'ENERO-MARZO'!J506</f>
        <v>6300</v>
      </c>
      <c r="K507" s="13">
        <f>+'ANUAL '!K508-'ENERO-MARZO'!K506</f>
        <v>0</v>
      </c>
      <c r="L507" s="13">
        <f>+'ANUAL '!L508-'ENERO-MARZO'!L506</f>
        <v>6300</v>
      </c>
      <c r="M507" s="13">
        <f>+'ANUAL '!M508-'ENERO-MARZO'!M506</f>
        <v>6300</v>
      </c>
      <c r="N507" s="13">
        <f>+'ANUAL '!N508-'ENERO-MARZO'!N506</f>
        <v>6300</v>
      </c>
      <c r="O507" s="13">
        <f>+'ANUAL '!O508-'ENERO-MARZO'!O506</f>
        <v>0</v>
      </c>
    </row>
    <row r="508" spans="1:15" ht="12.75">
      <c r="A508" s="15"/>
      <c r="B508" s="36" t="s">
        <v>538</v>
      </c>
      <c r="C508" s="31"/>
      <c r="D508" s="31"/>
      <c r="E508" s="32"/>
      <c r="F508" s="16" t="s">
        <v>19</v>
      </c>
      <c r="G508" s="13">
        <f>+'ANUAL '!G509-'ENERO-MARZO'!G507</f>
        <v>4916</v>
      </c>
      <c r="H508" s="13">
        <f>+'ANUAL '!H509-'ENERO-MARZO'!H507</f>
        <v>0</v>
      </c>
      <c r="I508" s="13">
        <f>+'ANUAL '!I509-'ENERO-MARZO'!I507</f>
        <v>0</v>
      </c>
      <c r="J508" s="13">
        <f>+'ANUAL '!J509-'ENERO-MARZO'!J507</f>
        <v>4916</v>
      </c>
      <c r="K508" s="13">
        <f>+'ANUAL '!K509-'ENERO-MARZO'!K507</f>
        <v>0</v>
      </c>
      <c r="L508" s="13">
        <f>+'ANUAL '!L509-'ENERO-MARZO'!L507</f>
        <v>1000</v>
      </c>
      <c r="M508" s="13">
        <f>+'ANUAL '!M509-'ENERO-MARZO'!M507</f>
        <v>1000</v>
      </c>
      <c r="N508" s="13">
        <f>+'ANUAL '!N509-'ENERO-MARZO'!N507</f>
        <v>1000</v>
      </c>
      <c r="O508" s="13">
        <f>+'ANUAL '!O509-'ENERO-MARZO'!O507</f>
        <v>0</v>
      </c>
    </row>
    <row r="509" spans="1:15" ht="12.75">
      <c r="A509" s="11"/>
      <c r="B509" s="35" t="s">
        <v>539</v>
      </c>
      <c r="C509" s="31"/>
      <c r="D509" s="31"/>
      <c r="E509" s="32"/>
      <c r="F509" s="12" t="s">
        <v>39</v>
      </c>
      <c r="G509" s="13">
        <f>+'ANUAL '!G510-'ENERO-MARZO'!G508</f>
        <v>3304</v>
      </c>
      <c r="H509" s="13">
        <f>+'ANUAL '!H510-'ENERO-MARZO'!H508</f>
        <v>0</v>
      </c>
      <c r="I509" s="13">
        <f>+'ANUAL '!I510-'ENERO-MARZO'!I508</f>
        <v>0</v>
      </c>
      <c r="J509" s="13">
        <f>+'ANUAL '!J510-'ENERO-MARZO'!J508</f>
        <v>3304</v>
      </c>
      <c r="K509" s="13">
        <f>+'ANUAL '!K510-'ENERO-MARZO'!K508</f>
        <v>0</v>
      </c>
      <c r="L509" s="13">
        <f>+'ANUAL '!L510-'ENERO-MARZO'!L508</f>
        <v>3171.1499999999996</v>
      </c>
      <c r="M509" s="13">
        <f>+'ANUAL '!M510-'ENERO-MARZO'!M508</f>
        <v>3171.1499999999996</v>
      </c>
      <c r="N509" s="13">
        <f>+'ANUAL '!N510-'ENERO-MARZO'!N508</f>
        <v>3171.1499999999996</v>
      </c>
      <c r="O509" s="13">
        <f>+'ANUAL '!O510-'ENERO-MARZO'!O508</f>
        <v>0</v>
      </c>
    </row>
    <row r="510" spans="1:15" ht="15">
      <c r="A510" s="15"/>
      <c r="B510" s="36" t="s">
        <v>540</v>
      </c>
      <c r="C510" s="31"/>
      <c r="D510" s="31"/>
      <c r="E510" s="32"/>
      <c r="F510" s="16" t="s">
        <v>27</v>
      </c>
      <c r="G510" s="13">
        <f>+'ANUAL '!G511-'ENERO-MARZO'!G509</f>
        <v>408</v>
      </c>
      <c r="H510" s="13">
        <f>+'ANUAL '!H511-'ENERO-MARZO'!H509</f>
        <v>0</v>
      </c>
      <c r="I510" s="13">
        <f>+'ANUAL '!I511-'ENERO-MARZO'!I509</f>
        <v>0</v>
      </c>
      <c r="J510" s="13">
        <f>+'ANUAL '!J511-'ENERO-MARZO'!J509</f>
        <v>408</v>
      </c>
      <c r="K510" s="13">
        <f>+'ANUAL '!K511-'ENERO-MARZO'!K509</f>
        <v>0</v>
      </c>
      <c r="L510" s="13">
        <f>+'ANUAL '!L511-'ENERO-MARZO'!L509</f>
        <v>408</v>
      </c>
      <c r="M510" s="13">
        <f>+'ANUAL '!M511-'ENERO-MARZO'!M509</f>
        <v>408</v>
      </c>
      <c r="N510" s="13">
        <f>+'ANUAL '!N511-'ENERO-MARZO'!N509</f>
        <v>408</v>
      </c>
      <c r="O510" s="13">
        <f>+'ANUAL '!O511-'ENERO-MARZO'!O509</f>
        <v>0</v>
      </c>
    </row>
    <row r="511" spans="1:15" ht="12.75">
      <c r="A511" s="11"/>
      <c r="B511" s="35" t="s">
        <v>541</v>
      </c>
      <c r="C511" s="31"/>
      <c r="D511" s="31"/>
      <c r="E511" s="32"/>
      <c r="F511" s="12" t="s">
        <v>25</v>
      </c>
      <c r="G511" s="13">
        <f>+'ANUAL '!G512-'ENERO-MARZO'!G510</f>
        <v>26631</v>
      </c>
      <c r="H511" s="13">
        <f>+'ANUAL '!H512-'ENERO-MARZO'!H510</f>
        <v>0</v>
      </c>
      <c r="I511" s="13">
        <f>+'ANUAL '!I512-'ENERO-MARZO'!I510</f>
        <v>0</v>
      </c>
      <c r="J511" s="13">
        <f>+'ANUAL '!J512-'ENERO-MARZO'!J510</f>
        <v>26631</v>
      </c>
      <c r="K511" s="13">
        <f>+'ANUAL '!K512-'ENERO-MARZO'!K510</f>
        <v>0</v>
      </c>
      <c r="L511" s="13">
        <f>+'ANUAL '!L512-'ENERO-MARZO'!L510</f>
        <v>40054.98</v>
      </c>
      <c r="M511" s="13">
        <f>+'ANUAL '!M512-'ENERO-MARZO'!M510</f>
        <v>40054.98</v>
      </c>
      <c r="N511" s="13">
        <f>+'ANUAL '!N512-'ENERO-MARZO'!N510</f>
        <v>40054.98</v>
      </c>
      <c r="O511" s="13">
        <f>+'ANUAL '!O512-'ENERO-MARZO'!O510</f>
        <v>0</v>
      </c>
    </row>
    <row r="512" spans="1:15" ht="15">
      <c r="A512" s="15"/>
      <c r="B512" s="36" t="s">
        <v>542</v>
      </c>
      <c r="C512" s="31"/>
      <c r="D512" s="31"/>
      <c r="E512" s="32"/>
      <c r="F512" s="16" t="s">
        <v>27</v>
      </c>
      <c r="G512" s="13">
        <f>+'ANUAL '!G513-'ENERO-MARZO'!G511</f>
        <v>411</v>
      </c>
      <c r="H512" s="13">
        <f>+'ANUAL '!H513-'ENERO-MARZO'!H511</f>
        <v>0</v>
      </c>
      <c r="I512" s="13">
        <f>+'ANUAL '!I513-'ENERO-MARZO'!I511</f>
        <v>0</v>
      </c>
      <c r="J512" s="13">
        <f>+'ANUAL '!J513-'ENERO-MARZO'!J511</f>
        <v>411</v>
      </c>
      <c r="K512" s="13">
        <f>+'ANUAL '!K513-'ENERO-MARZO'!K511</f>
        <v>0</v>
      </c>
      <c r="L512" s="13">
        <f>+'ANUAL '!L513-'ENERO-MARZO'!L511</f>
        <v>411</v>
      </c>
      <c r="M512" s="13">
        <f>+'ANUAL '!M513-'ENERO-MARZO'!M511</f>
        <v>411</v>
      </c>
      <c r="N512" s="13">
        <f>+'ANUAL '!N513-'ENERO-MARZO'!N511</f>
        <v>411</v>
      </c>
      <c r="O512" s="13">
        <f>+'ANUAL '!O513-'ENERO-MARZO'!O511</f>
        <v>0</v>
      </c>
    </row>
    <row r="513" spans="1:15" ht="12.75">
      <c r="A513" s="11"/>
      <c r="B513" s="35" t="s">
        <v>543</v>
      </c>
      <c r="C513" s="31"/>
      <c r="D513" s="31"/>
      <c r="E513" s="32"/>
      <c r="F513" s="12" t="s">
        <v>37</v>
      </c>
      <c r="G513" s="13">
        <f>+'ANUAL '!G514-'ENERO-MARZO'!G512</f>
        <v>2400</v>
      </c>
      <c r="H513" s="13">
        <f>+'ANUAL '!H514-'ENERO-MARZO'!H512</f>
        <v>0</v>
      </c>
      <c r="I513" s="13">
        <f>+'ANUAL '!I514-'ENERO-MARZO'!I512</f>
        <v>0</v>
      </c>
      <c r="J513" s="13">
        <f>+'ANUAL '!J514-'ENERO-MARZO'!J512</f>
        <v>2400</v>
      </c>
      <c r="K513" s="13">
        <f>+'ANUAL '!K514-'ENERO-MARZO'!K512</f>
        <v>0</v>
      </c>
      <c r="L513" s="13">
        <f>+'ANUAL '!L514-'ENERO-MARZO'!L512</f>
        <v>4500</v>
      </c>
      <c r="M513" s="13">
        <f>+'ANUAL '!M514-'ENERO-MARZO'!M512</f>
        <v>4500</v>
      </c>
      <c r="N513" s="13">
        <f>+'ANUAL '!N514-'ENERO-MARZO'!N512</f>
        <v>4500</v>
      </c>
      <c r="O513" s="13">
        <f>+'ANUAL '!O514-'ENERO-MARZO'!O512</f>
        <v>0</v>
      </c>
    </row>
    <row r="514" spans="1:15" ht="12.75">
      <c r="A514" s="15"/>
      <c r="B514" s="36" t="s">
        <v>544</v>
      </c>
      <c r="C514" s="31"/>
      <c r="D514" s="31"/>
      <c r="E514" s="32"/>
      <c r="F514" s="16" t="s">
        <v>33</v>
      </c>
      <c r="G514" s="13">
        <f>+'ANUAL '!G515-'ENERO-MARZO'!G513</f>
        <v>3326</v>
      </c>
      <c r="H514" s="13">
        <f>+'ANUAL '!H515-'ENERO-MARZO'!H513</f>
        <v>0</v>
      </c>
      <c r="I514" s="13">
        <f>+'ANUAL '!I515-'ENERO-MARZO'!I513</f>
        <v>0</v>
      </c>
      <c r="J514" s="13">
        <f>+'ANUAL '!J515-'ENERO-MARZO'!J513</f>
        <v>3326</v>
      </c>
      <c r="K514" s="13">
        <f>+'ANUAL '!K515-'ENERO-MARZO'!K513</f>
        <v>0</v>
      </c>
      <c r="L514" s="13">
        <f>+'ANUAL '!L515-'ENERO-MARZO'!L513</f>
        <v>3449.86</v>
      </c>
      <c r="M514" s="13">
        <f>+'ANUAL '!M515-'ENERO-MARZO'!M513</f>
        <v>3449.86</v>
      </c>
      <c r="N514" s="13">
        <f>+'ANUAL '!N515-'ENERO-MARZO'!N513</f>
        <v>3449.86</v>
      </c>
      <c r="O514" s="13">
        <f>+'ANUAL '!O515-'ENERO-MARZO'!O513</f>
        <v>0</v>
      </c>
    </row>
    <row r="515" spans="1:15" ht="12.75">
      <c r="A515" s="11"/>
      <c r="B515" s="35" t="s">
        <v>545</v>
      </c>
      <c r="C515" s="31"/>
      <c r="D515" s="31"/>
      <c r="E515" s="32"/>
      <c r="F515" s="12" t="s">
        <v>21</v>
      </c>
      <c r="G515" s="13">
        <f>+'ANUAL '!G516-'ENERO-MARZO'!G514</f>
        <v>11755</v>
      </c>
      <c r="H515" s="13">
        <f>+'ANUAL '!H516-'ENERO-MARZO'!H514</f>
        <v>0</v>
      </c>
      <c r="I515" s="13">
        <f>+'ANUAL '!I516-'ENERO-MARZO'!I514</f>
        <v>0</v>
      </c>
      <c r="J515" s="13">
        <f>+'ANUAL '!J516-'ENERO-MARZO'!J514</f>
        <v>11755</v>
      </c>
      <c r="K515" s="13">
        <f>+'ANUAL '!K516-'ENERO-MARZO'!K514</f>
        <v>-4798.690000000002</v>
      </c>
      <c r="L515" s="13">
        <f>+'ANUAL '!L516-'ENERO-MARZO'!L514</f>
        <v>10826.090000000002</v>
      </c>
      <c r="M515" s="13">
        <f>+'ANUAL '!M516-'ENERO-MARZO'!M514</f>
        <v>10826.090000000002</v>
      </c>
      <c r="N515" s="13">
        <f>+'ANUAL '!N516-'ENERO-MARZO'!N514</f>
        <v>10826.090000000002</v>
      </c>
      <c r="O515" s="13">
        <f>+'ANUAL '!O516-'ENERO-MARZO'!O514</f>
        <v>0</v>
      </c>
    </row>
    <row r="516" spans="1:15" ht="12.75">
      <c r="A516" s="15"/>
      <c r="B516" s="36" t="s">
        <v>546</v>
      </c>
      <c r="C516" s="31"/>
      <c r="D516" s="31"/>
      <c r="E516" s="32"/>
      <c r="F516" s="16" t="s">
        <v>106</v>
      </c>
      <c r="G516" s="13">
        <f>+'ANUAL '!G517-'ENERO-MARZO'!G515</f>
        <v>18846</v>
      </c>
      <c r="H516" s="13">
        <f>+'ANUAL '!H517-'ENERO-MARZO'!H515</f>
        <v>0</v>
      </c>
      <c r="I516" s="13">
        <f>+'ANUAL '!I517-'ENERO-MARZO'!I515</f>
        <v>0</v>
      </c>
      <c r="J516" s="13">
        <f>+'ANUAL '!J517-'ENERO-MARZO'!J515</f>
        <v>18846</v>
      </c>
      <c r="K516" s="13">
        <f>+'ANUAL '!K517-'ENERO-MARZO'!K515</f>
        <v>0</v>
      </c>
      <c r="L516" s="13">
        <f>+'ANUAL '!L517-'ENERO-MARZO'!L515</f>
        <v>21724.48</v>
      </c>
      <c r="M516" s="13">
        <f>+'ANUAL '!M517-'ENERO-MARZO'!M515</f>
        <v>21724.48</v>
      </c>
      <c r="N516" s="13">
        <f>+'ANUAL '!N517-'ENERO-MARZO'!N515</f>
        <v>21724.48</v>
      </c>
      <c r="O516" s="13">
        <f>+'ANUAL '!O517-'ENERO-MARZO'!O515</f>
        <v>0</v>
      </c>
    </row>
    <row r="517" spans="1:15" ht="12.75">
      <c r="A517" s="11"/>
      <c r="B517" s="35" t="s">
        <v>547</v>
      </c>
      <c r="C517" s="31"/>
      <c r="D517" s="31"/>
      <c r="E517" s="32"/>
      <c r="F517" s="12" t="s">
        <v>19</v>
      </c>
      <c r="G517" s="13">
        <f>+'ANUAL '!G518-'ENERO-MARZO'!G516</f>
        <v>14636</v>
      </c>
      <c r="H517" s="13">
        <f>+'ANUAL '!H518-'ENERO-MARZO'!H516</f>
        <v>0</v>
      </c>
      <c r="I517" s="13">
        <f>+'ANUAL '!I518-'ENERO-MARZO'!I516</f>
        <v>0</v>
      </c>
      <c r="J517" s="13">
        <f>+'ANUAL '!J518-'ENERO-MARZO'!J516</f>
        <v>14636</v>
      </c>
      <c r="K517" s="13">
        <f>+'ANUAL '!K518-'ENERO-MARZO'!K516</f>
        <v>0</v>
      </c>
      <c r="L517" s="13">
        <f>+'ANUAL '!L518-'ENERO-MARZO'!L516</f>
        <v>3731.8100000000004</v>
      </c>
      <c r="M517" s="13">
        <f>+'ANUAL '!M518-'ENERO-MARZO'!M516</f>
        <v>3731.8100000000004</v>
      </c>
      <c r="N517" s="13">
        <f>+'ANUAL '!N518-'ENERO-MARZO'!N516</f>
        <v>3731.8100000000004</v>
      </c>
      <c r="O517" s="13">
        <f>+'ANUAL '!O518-'ENERO-MARZO'!O516</f>
        <v>0</v>
      </c>
    </row>
    <row r="518" spans="1:15" ht="12.75">
      <c r="A518" s="15"/>
      <c r="B518" s="36" t="s">
        <v>548</v>
      </c>
      <c r="C518" s="31"/>
      <c r="D518" s="31"/>
      <c r="E518" s="32"/>
      <c r="F518" s="16" t="s">
        <v>29</v>
      </c>
      <c r="G518" s="13">
        <f>+'ANUAL '!G519-'ENERO-MARZO'!G517</f>
        <v>0</v>
      </c>
      <c r="H518" s="13">
        <f>+'ANUAL '!H519-'ENERO-MARZO'!H517</f>
        <v>0</v>
      </c>
      <c r="I518" s="13">
        <f>+'ANUAL '!I519-'ENERO-MARZO'!I517</f>
        <v>0</v>
      </c>
      <c r="J518" s="13">
        <f>+'ANUAL '!J519-'ENERO-MARZO'!J517</f>
        <v>0</v>
      </c>
      <c r="K518" s="13">
        <f>+'ANUAL '!K519-'ENERO-MARZO'!K517</f>
        <v>0</v>
      </c>
      <c r="L518" s="13">
        <f>+'ANUAL '!L519-'ENERO-MARZO'!L517</f>
        <v>0</v>
      </c>
      <c r="M518" s="13">
        <f>+'ANUAL '!M519-'ENERO-MARZO'!M517</f>
        <v>0</v>
      </c>
      <c r="N518" s="13">
        <f>+'ANUAL '!N519-'ENERO-MARZO'!N517</f>
        <v>0</v>
      </c>
      <c r="O518" s="13">
        <f>+'ANUAL '!O519-'ENERO-MARZO'!O517</f>
        <v>0</v>
      </c>
    </row>
    <row r="519" spans="1:15" ht="12.75">
      <c r="A519" s="11"/>
      <c r="B519" s="35" t="s">
        <v>549</v>
      </c>
      <c r="C519" s="31"/>
      <c r="D519" s="31"/>
      <c r="E519" s="32"/>
      <c r="F519" s="12" t="s">
        <v>41</v>
      </c>
      <c r="G519" s="13">
        <f>+'ANUAL '!G520-'ENERO-MARZO'!G518</f>
        <v>6255</v>
      </c>
      <c r="H519" s="13">
        <f>+'ANUAL '!H520-'ENERO-MARZO'!H518</f>
        <v>0</v>
      </c>
      <c r="I519" s="13">
        <f>+'ANUAL '!I520-'ENERO-MARZO'!I518</f>
        <v>0</v>
      </c>
      <c r="J519" s="13">
        <f>+'ANUAL '!J520-'ENERO-MARZO'!J518</f>
        <v>6255</v>
      </c>
      <c r="K519" s="13">
        <f>+'ANUAL '!K520-'ENERO-MARZO'!K518</f>
        <v>0</v>
      </c>
      <c r="L519" s="13">
        <f>+'ANUAL '!L520-'ENERO-MARZO'!L518</f>
        <v>7989.46</v>
      </c>
      <c r="M519" s="13">
        <f>+'ANUAL '!M520-'ENERO-MARZO'!M518</f>
        <v>7989.46</v>
      </c>
      <c r="N519" s="13">
        <f>+'ANUAL '!N520-'ENERO-MARZO'!N518</f>
        <v>7989.46</v>
      </c>
      <c r="O519" s="13">
        <f>+'ANUAL '!O520-'ENERO-MARZO'!O518</f>
        <v>0</v>
      </c>
    </row>
    <row r="520" spans="1:15" ht="12.75">
      <c r="A520" s="15"/>
      <c r="B520" s="36" t="s">
        <v>550</v>
      </c>
      <c r="C520" s="31"/>
      <c r="D520" s="31"/>
      <c r="E520" s="32"/>
      <c r="F520" s="16" t="s">
        <v>39</v>
      </c>
      <c r="G520" s="13">
        <f>+'ANUAL '!G521-'ENERO-MARZO'!G519</f>
        <v>4056</v>
      </c>
      <c r="H520" s="13">
        <f>+'ANUAL '!H521-'ENERO-MARZO'!H519</f>
        <v>0</v>
      </c>
      <c r="I520" s="13">
        <f>+'ANUAL '!I521-'ENERO-MARZO'!I519</f>
        <v>0</v>
      </c>
      <c r="J520" s="13">
        <f>+'ANUAL '!J521-'ENERO-MARZO'!J519</f>
        <v>4056</v>
      </c>
      <c r="K520" s="13">
        <f>+'ANUAL '!K521-'ENERO-MARZO'!K519</f>
        <v>0</v>
      </c>
      <c r="L520" s="13">
        <f>+'ANUAL '!L521-'ENERO-MARZO'!L519</f>
        <v>4806.91</v>
      </c>
      <c r="M520" s="13">
        <f>+'ANUAL '!M521-'ENERO-MARZO'!M519</f>
        <v>4806.91</v>
      </c>
      <c r="N520" s="13">
        <f>+'ANUAL '!N521-'ENERO-MARZO'!N519</f>
        <v>4806.91</v>
      </c>
      <c r="O520" s="13">
        <f>+'ANUAL '!O521-'ENERO-MARZO'!O519</f>
        <v>0</v>
      </c>
    </row>
    <row r="521" spans="1:15" ht="12.75">
      <c r="A521" s="38" t="s">
        <v>187</v>
      </c>
      <c r="B521" s="31"/>
      <c r="C521" s="31"/>
      <c r="D521" s="31"/>
      <c r="E521" s="31"/>
      <c r="F521" s="32"/>
      <c r="G521" s="10">
        <f>SUM(G522:G524)</f>
        <v>2500</v>
      </c>
      <c r="H521" s="10">
        <f aca="true" t="shared" si="53" ref="H521:O521">SUM(H522:H524)</f>
        <v>25586.19</v>
      </c>
      <c r="I521" s="10">
        <f t="shared" si="53"/>
        <v>3404.79</v>
      </c>
      <c r="J521" s="10">
        <f t="shared" si="53"/>
        <v>24681.4</v>
      </c>
      <c r="K521" s="10">
        <f t="shared" si="53"/>
        <v>24681.4</v>
      </c>
      <c r="L521" s="10">
        <f t="shared" si="53"/>
        <v>24681.4</v>
      </c>
      <c r="M521" s="10">
        <f t="shared" si="53"/>
        <v>24681.4</v>
      </c>
      <c r="N521" s="10">
        <f t="shared" si="53"/>
        <v>29870.33</v>
      </c>
      <c r="O521" s="10">
        <f t="shared" si="53"/>
        <v>0</v>
      </c>
    </row>
    <row r="522" spans="1:15" ht="15">
      <c r="A522" s="11"/>
      <c r="B522" s="35" t="s">
        <v>551</v>
      </c>
      <c r="C522" s="31"/>
      <c r="D522" s="31"/>
      <c r="E522" s="32"/>
      <c r="F522" s="12" t="s">
        <v>189</v>
      </c>
      <c r="G522" s="13">
        <f>+'ANUAL '!G523-'ENERO-MARZO'!G521</f>
        <v>1000</v>
      </c>
      <c r="H522" s="13">
        <f>+'ANUAL '!H523-'ENERO-MARZO'!H521</f>
        <v>4700</v>
      </c>
      <c r="I522" s="13">
        <f>+'ANUAL '!I523-'ENERO-MARZO'!I521</f>
        <v>234</v>
      </c>
      <c r="J522" s="13">
        <f>+'ANUAL '!J523-'ENERO-MARZO'!J521</f>
        <v>5466</v>
      </c>
      <c r="K522" s="13">
        <f>+'ANUAL '!K523-'ENERO-MARZO'!K521</f>
        <v>5466</v>
      </c>
      <c r="L522" s="13">
        <f>+'ANUAL '!L523-'ENERO-MARZO'!L521</f>
        <v>5466</v>
      </c>
      <c r="M522" s="13">
        <f>+'ANUAL '!M523-'ENERO-MARZO'!M521</f>
        <v>5466</v>
      </c>
      <c r="N522" s="13">
        <f>+'ANUAL '!N523-'ENERO-MARZO'!N521</f>
        <v>6710.38</v>
      </c>
      <c r="O522" s="13">
        <f>+'ANUAL '!O523-'ENERO-MARZO'!O521</f>
        <v>0</v>
      </c>
    </row>
    <row r="523" spans="1:15" ht="15">
      <c r="A523" s="15"/>
      <c r="B523" s="36" t="s">
        <v>552</v>
      </c>
      <c r="C523" s="31"/>
      <c r="D523" s="31"/>
      <c r="E523" s="32"/>
      <c r="F523" s="16" t="s">
        <v>189</v>
      </c>
      <c r="G523" s="13">
        <f>+'ANUAL '!G524-'ENERO-MARZO'!G522</f>
        <v>0</v>
      </c>
      <c r="H523" s="13">
        <f>+'ANUAL '!H524-'ENERO-MARZO'!H522</f>
        <v>20886.19</v>
      </c>
      <c r="I523" s="13">
        <f>+'ANUAL '!I524-'ENERO-MARZO'!I522</f>
        <v>1670.79</v>
      </c>
      <c r="J523" s="13">
        <f>+'ANUAL '!J524-'ENERO-MARZO'!J522</f>
        <v>19215.4</v>
      </c>
      <c r="K523" s="13">
        <f>+'ANUAL '!K524-'ENERO-MARZO'!K522</f>
        <v>19215.4</v>
      </c>
      <c r="L523" s="13">
        <f>+'ANUAL '!L524-'ENERO-MARZO'!L522</f>
        <v>19215.4</v>
      </c>
      <c r="M523" s="13">
        <f>+'ANUAL '!M524-'ENERO-MARZO'!M522</f>
        <v>19215.4</v>
      </c>
      <c r="N523" s="13">
        <f>+'ANUAL '!N524-'ENERO-MARZO'!N522</f>
        <v>23159.95</v>
      </c>
      <c r="O523" s="13">
        <f>+'ANUAL '!O524-'ENERO-MARZO'!O522</f>
        <v>0</v>
      </c>
    </row>
    <row r="524" spans="1:15" ht="15">
      <c r="A524" s="11"/>
      <c r="B524" s="35" t="s">
        <v>553</v>
      </c>
      <c r="C524" s="31"/>
      <c r="D524" s="31"/>
      <c r="E524" s="32"/>
      <c r="F524" s="12" t="s">
        <v>554</v>
      </c>
      <c r="G524" s="13">
        <f>+'ANUAL '!G525-'ENERO-MARZO'!G523</f>
        <v>1500</v>
      </c>
      <c r="H524" s="13">
        <f>+'ANUAL '!H525-'ENERO-MARZO'!H523</f>
        <v>0</v>
      </c>
      <c r="I524" s="13">
        <f>+'ANUAL '!I525-'ENERO-MARZO'!I523</f>
        <v>1500</v>
      </c>
      <c r="J524" s="13">
        <f>+'ANUAL '!J525-'ENERO-MARZO'!J523</f>
        <v>0</v>
      </c>
      <c r="K524" s="13">
        <f>+'ANUAL '!K525-'ENERO-MARZO'!K523</f>
        <v>0</v>
      </c>
      <c r="L524" s="13">
        <f>+'ANUAL '!L525-'ENERO-MARZO'!L523</f>
        <v>0</v>
      </c>
      <c r="M524" s="13">
        <f>+'ANUAL '!M525-'ENERO-MARZO'!M523</f>
        <v>0</v>
      </c>
      <c r="N524" s="13">
        <f>+'ANUAL '!N525-'ENERO-MARZO'!N523</f>
        <v>0</v>
      </c>
      <c r="O524" s="13">
        <f>+'ANUAL '!O525-'ENERO-MARZO'!O523</f>
        <v>0</v>
      </c>
    </row>
    <row r="525" spans="1:15" ht="12.75">
      <c r="A525" s="38" t="s">
        <v>43</v>
      </c>
      <c r="B525" s="31"/>
      <c r="C525" s="31"/>
      <c r="D525" s="31"/>
      <c r="E525" s="31"/>
      <c r="F525" s="32"/>
      <c r="G525" s="10">
        <f>SUM(G526:G531)</f>
        <v>4626</v>
      </c>
      <c r="H525" s="10">
        <f aca="true" t="shared" si="54" ref="H525:O525">SUM(H526:H531)</f>
        <v>0</v>
      </c>
      <c r="I525" s="10">
        <f t="shared" si="54"/>
        <v>0</v>
      </c>
      <c r="J525" s="10">
        <f t="shared" si="54"/>
        <v>4626</v>
      </c>
      <c r="K525" s="10">
        <f t="shared" si="54"/>
        <v>0</v>
      </c>
      <c r="L525" s="10">
        <f t="shared" si="54"/>
        <v>6654.550000000001</v>
      </c>
      <c r="M525" s="10">
        <f t="shared" si="54"/>
        <v>6654.550000000001</v>
      </c>
      <c r="N525" s="10">
        <f t="shared" si="54"/>
        <v>5572.63</v>
      </c>
      <c r="O525" s="10">
        <f t="shared" si="54"/>
        <v>0</v>
      </c>
    </row>
    <row r="526" spans="1:15" ht="12.75">
      <c r="A526" s="15"/>
      <c r="B526" s="36" t="s">
        <v>555</v>
      </c>
      <c r="C526" s="31"/>
      <c r="D526" s="31"/>
      <c r="E526" s="32"/>
      <c r="F526" s="16" t="s">
        <v>55</v>
      </c>
      <c r="G526" s="17">
        <f>+'ANUAL '!G527-'ENERO-MARZO'!G525</f>
        <v>834</v>
      </c>
      <c r="H526" s="17">
        <f>+'ANUAL '!H527-'ENERO-MARZO'!H525</f>
        <v>0</v>
      </c>
      <c r="I526" s="17">
        <f>+'ANUAL '!I527-'ENERO-MARZO'!I525</f>
        <v>0</v>
      </c>
      <c r="J526" s="17">
        <f>+'ANUAL '!J527-'ENERO-MARZO'!J525</f>
        <v>834</v>
      </c>
      <c r="K526" s="17">
        <f>+'ANUAL '!K527-'ENERO-MARZO'!K525</f>
        <v>0</v>
      </c>
      <c r="L526" s="17">
        <f>+'ANUAL '!L527-'ENERO-MARZO'!L525</f>
        <v>1458.95</v>
      </c>
      <c r="M526" s="17">
        <f>+'ANUAL '!M527-'ENERO-MARZO'!M525</f>
        <v>1458.95</v>
      </c>
      <c r="N526" s="17">
        <f>+'ANUAL '!N527-'ENERO-MARZO'!N525</f>
        <v>1378.18</v>
      </c>
      <c r="O526" s="17">
        <f>+'ANUAL '!O527-'ENERO-MARZO'!O525</f>
        <v>0</v>
      </c>
    </row>
    <row r="527" spans="1:15" ht="15">
      <c r="A527" s="11"/>
      <c r="B527" s="35" t="s">
        <v>556</v>
      </c>
      <c r="C527" s="31"/>
      <c r="D527" s="31"/>
      <c r="E527" s="32"/>
      <c r="F527" s="12" t="s">
        <v>53</v>
      </c>
      <c r="G527" s="17">
        <f>+'ANUAL '!G528-'ENERO-MARZO'!G526</f>
        <v>276</v>
      </c>
      <c r="H527" s="17">
        <f>+'ANUAL '!H528-'ENERO-MARZO'!H526</f>
        <v>0</v>
      </c>
      <c r="I527" s="17">
        <f>+'ANUAL '!I528-'ENERO-MARZO'!I526</f>
        <v>0</v>
      </c>
      <c r="J527" s="17">
        <f>+'ANUAL '!J528-'ENERO-MARZO'!J526</f>
        <v>276</v>
      </c>
      <c r="K527" s="17">
        <f>+'ANUAL '!K528-'ENERO-MARZO'!K526</f>
        <v>0</v>
      </c>
      <c r="L527" s="17">
        <f>+'ANUAL '!L528-'ENERO-MARZO'!L526</f>
        <v>481.45000000000005</v>
      </c>
      <c r="M527" s="17">
        <f>+'ANUAL '!M528-'ENERO-MARZO'!M526</f>
        <v>481.45000000000005</v>
      </c>
      <c r="N527" s="17">
        <f>+'ANUAL '!N528-'ENERO-MARZO'!N526</f>
        <v>454.79</v>
      </c>
      <c r="O527" s="17">
        <f>+'ANUAL '!O528-'ENERO-MARZO'!O526</f>
        <v>0</v>
      </c>
    </row>
    <row r="528" spans="1:15" ht="12.75">
      <c r="A528" s="15"/>
      <c r="B528" s="36" t="s">
        <v>557</v>
      </c>
      <c r="C528" s="31"/>
      <c r="D528" s="31"/>
      <c r="E528" s="32"/>
      <c r="F528" s="16" t="s">
        <v>55</v>
      </c>
      <c r="G528" s="17">
        <f>+'ANUAL '!G529-'ENERO-MARZO'!G527</f>
        <v>1209</v>
      </c>
      <c r="H528" s="17">
        <f>+'ANUAL '!H529-'ENERO-MARZO'!H527</f>
        <v>0</v>
      </c>
      <c r="I528" s="17">
        <f>+'ANUAL '!I529-'ENERO-MARZO'!I527</f>
        <v>0</v>
      </c>
      <c r="J528" s="17">
        <f>+'ANUAL '!J529-'ENERO-MARZO'!J527</f>
        <v>1209</v>
      </c>
      <c r="K528" s="17">
        <f>+'ANUAL '!K529-'ENERO-MARZO'!K527</f>
        <v>0</v>
      </c>
      <c r="L528" s="17">
        <f>+'ANUAL '!L529-'ENERO-MARZO'!L527</f>
        <v>1347.38</v>
      </c>
      <c r="M528" s="17">
        <f>+'ANUAL '!M529-'ENERO-MARZO'!M527</f>
        <v>1347.38</v>
      </c>
      <c r="N528" s="17">
        <f>+'ANUAL '!N529-'ENERO-MARZO'!N527</f>
        <v>1240.3799999999999</v>
      </c>
      <c r="O528" s="17">
        <f>+'ANUAL '!O529-'ENERO-MARZO'!O527</f>
        <v>0</v>
      </c>
    </row>
    <row r="529" spans="1:15" ht="15">
      <c r="A529" s="11"/>
      <c r="B529" s="35" t="s">
        <v>558</v>
      </c>
      <c r="C529" s="31"/>
      <c r="D529" s="31"/>
      <c r="E529" s="32"/>
      <c r="F529" s="12" t="s">
        <v>53</v>
      </c>
      <c r="G529" s="17">
        <f>+'ANUAL '!G530-'ENERO-MARZO'!G528</f>
        <v>399</v>
      </c>
      <c r="H529" s="17">
        <f>+'ANUAL '!H530-'ENERO-MARZO'!H528</f>
        <v>0</v>
      </c>
      <c r="I529" s="17">
        <f>+'ANUAL '!I530-'ENERO-MARZO'!I528</f>
        <v>0</v>
      </c>
      <c r="J529" s="17">
        <f>+'ANUAL '!J530-'ENERO-MARZO'!J528</f>
        <v>399</v>
      </c>
      <c r="K529" s="17">
        <f>+'ANUAL '!K530-'ENERO-MARZO'!K528</f>
        <v>0</v>
      </c>
      <c r="L529" s="17">
        <f>+'ANUAL '!L530-'ENERO-MARZO'!L528</f>
        <v>444.62999999999994</v>
      </c>
      <c r="M529" s="17">
        <f>+'ANUAL '!M530-'ENERO-MARZO'!M528</f>
        <v>444.62999999999994</v>
      </c>
      <c r="N529" s="17">
        <f>+'ANUAL '!N530-'ENERO-MARZO'!N528</f>
        <v>409.32</v>
      </c>
      <c r="O529" s="17">
        <f>+'ANUAL '!O530-'ENERO-MARZO'!O528</f>
        <v>0</v>
      </c>
    </row>
    <row r="530" spans="1:15" ht="15">
      <c r="A530" s="15"/>
      <c r="B530" s="36" t="s">
        <v>559</v>
      </c>
      <c r="C530" s="31"/>
      <c r="D530" s="31"/>
      <c r="E530" s="32"/>
      <c r="F530" s="16" t="s">
        <v>53</v>
      </c>
      <c r="G530" s="17">
        <f>+'ANUAL '!G531-'ENERO-MARZO'!G529</f>
        <v>474</v>
      </c>
      <c r="H530" s="17">
        <f>+'ANUAL '!H531-'ENERO-MARZO'!H529</f>
        <v>0</v>
      </c>
      <c r="I530" s="17">
        <f>+'ANUAL '!I531-'ENERO-MARZO'!I529</f>
        <v>0</v>
      </c>
      <c r="J530" s="17">
        <f>+'ANUAL '!J531-'ENERO-MARZO'!J529</f>
        <v>474</v>
      </c>
      <c r="K530" s="17">
        <f>+'ANUAL '!K531-'ENERO-MARZO'!K529</f>
        <v>0</v>
      </c>
      <c r="L530" s="17">
        <f>+'ANUAL '!L531-'ENERO-MARZO'!L529</f>
        <v>725.03</v>
      </c>
      <c r="M530" s="17">
        <f>+'ANUAL '!M531-'ENERO-MARZO'!M529</f>
        <v>725.03</v>
      </c>
      <c r="N530" s="17">
        <f>+'ANUAL '!N531-'ENERO-MARZO'!N529</f>
        <v>518.56</v>
      </c>
      <c r="O530" s="17">
        <f>+'ANUAL '!O531-'ENERO-MARZO'!O529</f>
        <v>0</v>
      </c>
    </row>
    <row r="531" spans="1:15" ht="12.75">
      <c r="A531" s="11"/>
      <c r="B531" s="35" t="s">
        <v>560</v>
      </c>
      <c r="C531" s="31"/>
      <c r="D531" s="31"/>
      <c r="E531" s="32"/>
      <c r="F531" s="12" t="s">
        <v>55</v>
      </c>
      <c r="G531" s="17">
        <f>+'ANUAL '!G532-'ENERO-MARZO'!G530</f>
        <v>1434</v>
      </c>
      <c r="H531" s="17">
        <f>+'ANUAL '!H532-'ENERO-MARZO'!H530</f>
        <v>0</v>
      </c>
      <c r="I531" s="17">
        <f>+'ANUAL '!I532-'ENERO-MARZO'!I530</f>
        <v>0</v>
      </c>
      <c r="J531" s="17">
        <f>+'ANUAL '!J532-'ENERO-MARZO'!J530</f>
        <v>1434</v>
      </c>
      <c r="K531" s="17">
        <f>+'ANUAL '!K532-'ENERO-MARZO'!K530</f>
        <v>0</v>
      </c>
      <c r="L531" s="17">
        <f>+'ANUAL '!L532-'ENERO-MARZO'!L530</f>
        <v>2197.11</v>
      </c>
      <c r="M531" s="17">
        <f>+'ANUAL '!M532-'ENERO-MARZO'!M530</f>
        <v>2197.11</v>
      </c>
      <c r="N531" s="17">
        <f>+'ANUAL '!N532-'ENERO-MARZO'!N530</f>
        <v>1571.4</v>
      </c>
      <c r="O531" s="17">
        <f>+'ANUAL '!O532-'ENERO-MARZO'!O530</f>
        <v>0</v>
      </c>
    </row>
    <row r="532" spans="1:15" ht="12.75">
      <c r="A532" s="38" t="s">
        <v>56</v>
      </c>
      <c r="B532" s="31"/>
      <c r="C532" s="31"/>
      <c r="D532" s="31"/>
      <c r="E532" s="31"/>
      <c r="F532" s="32"/>
      <c r="G532" s="10">
        <f>SUM(G533:G534)</f>
        <v>4946</v>
      </c>
      <c r="H532" s="10">
        <f aca="true" t="shared" si="55" ref="H532:O532">SUM(H533:H534)</f>
        <v>0</v>
      </c>
      <c r="I532" s="10">
        <f t="shared" si="55"/>
        <v>0</v>
      </c>
      <c r="J532" s="10">
        <f t="shared" si="55"/>
        <v>4946</v>
      </c>
      <c r="K532" s="10">
        <f t="shared" si="55"/>
        <v>0</v>
      </c>
      <c r="L532" s="10">
        <f t="shared" si="55"/>
        <v>0</v>
      </c>
      <c r="M532" s="10">
        <f t="shared" si="55"/>
        <v>0</v>
      </c>
      <c r="N532" s="10">
        <f t="shared" si="55"/>
        <v>0</v>
      </c>
      <c r="O532" s="10">
        <f t="shared" si="55"/>
        <v>0</v>
      </c>
    </row>
    <row r="533" spans="1:15" ht="12.75">
      <c r="A533" s="15"/>
      <c r="B533" s="36" t="s">
        <v>561</v>
      </c>
      <c r="C533" s="31"/>
      <c r="D533" s="31"/>
      <c r="E533" s="32"/>
      <c r="F533" s="16" t="s">
        <v>60</v>
      </c>
      <c r="G533" s="17">
        <f>+'ANUAL '!G534-'ENERO-MARZO'!G532</f>
        <v>2263</v>
      </c>
      <c r="H533" s="17">
        <f>+'ANUAL '!H534-'ENERO-MARZO'!H532</f>
        <v>0</v>
      </c>
      <c r="I533" s="17">
        <f>+'ANUAL '!I534-'ENERO-MARZO'!I532</f>
        <v>0</v>
      </c>
      <c r="J533" s="17">
        <f>+'ANUAL '!J534-'ENERO-MARZO'!J532</f>
        <v>2263</v>
      </c>
      <c r="K533" s="17">
        <f>+'ANUAL '!K534-'ENERO-MARZO'!K532</f>
        <v>0</v>
      </c>
      <c r="L533" s="17">
        <f>+'ANUAL '!L534-'ENERO-MARZO'!L532</f>
        <v>0</v>
      </c>
      <c r="M533" s="17">
        <f>+'ANUAL '!M534-'ENERO-MARZO'!M532</f>
        <v>0</v>
      </c>
      <c r="N533" s="17">
        <f>+'ANUAL '!N534-'ENERO-MARZO'!N532</f>
        <v>0</v>
      </c>
      <c r="O533" s="17">
        <f>+'ANUAL '!O534-'ENERO-MARZO'!O532</f>
        <v>0</v>
      </c>
    </row>
    <row r="534" spans="1:15" ht="12.75">
      <c r="A534" s="11"/>
      <c r="B534" s="35" t="s">
        <v>562</v>
      </c>
      <c r="C534" s="31"/>
      <c r="D534" s="31"/>
      <c r="E534" s="32"/>
      <c r="F534" s="12" t="s">
        <v>60</v>
      </c>
      <c r="G534" s="17">
        <f>+'ANUAL '!G535-'ENERO-MARZO'!G533</f>
        <v>2683</v>
      </c>
      <c r="H534" s="17">
        <f>+'ANUAL '!H535-'ENERO-MARZO'!H533</f>
        <v>0</v>
      </c>
      <c r="I534" s="17">
        <f>+'ANUAL '!I535-'ENERO-MARZO'!I533</f>
        <v>0</v>
      </c>
      <c r="J534" s="17">
        <f>+'ANUAL '!J535-'ENERO-MARZO'!J533</f>
        <v>2683</v>
      </c>
      <c r="K534" s="17">
        <f>+'ANUAL '!K535-'ENERO-MARZO'!K533</f>
        <v>0</v>
      </c>
      <c r="L534" s="17">
        <f>+'ANUAL '!L535-'ENERO-MARZO'!L533</f>
        <v>0</v>
      </c>
      <c r="M534" s="17">
        <f>+'ANUAL '!M535-'ENERO-MARZO'!M533</f>
        <v>0</v>
      </c>
      <c r="N534" s="17">
        <f>+'ANUAL '!N535-'ENERO-MARZO'!N533</f>
        <v>0</v>
      </c>
      <c r="O534" s="17">
        <f>+'ANUAL '!O535-'ENERO-MARZO'!O533</f>
        <v>0</v>
      </c>
    </row>
    <row r="535" spans="1:15" ht="12.75">
      <c r="A535" s="37" t="s">
        <v>563</v>
      </c>
      <c r="B535" s="31"/>
      <c r="C535" s="31"/>
      <c r="D535" s="31"/>
      <c r="E535" s="31"/>
      <c r="F535" s="32"/>
      <c r="G535" s="9">
        <f>SUM(G536+G560+G564+G571)</f>
        <v>799435</v>
      </c>
      <c r="H535" s="9">
        <f aca="true" t="shared" si="56" ref="H535:O535">SUM(H536+H560+H564+H571)</f>
        <v>34635.86</v>
      </c>
      <c r="I535" s="9">
        <f t="shared" si="56"/>
        <v>3812.28</v>
      </c>
      <c r="J535" s="9">
        <f t="shared" si="56"/>
        <v>830258.58</v>
      </c>
      <c r="K535" s="9">
        <f t="shared" si="56"/>
        <v>12720.640000000018</v>
      </c>
      <c r="L535" s="9">
        <f t="shared" si="56"/>
        <v>620546.8099999999</v>
      </c>
      <c r="M535" s="9">
        <f t="shared" si="56"/>
        <v>620546.8099999999</v>
      </c>
      <c r="N535" s="9">
        <f t="shared" si="56"/>
        <v>630273.57</v>
      </c>
      <c r="O535" s="9">
        <f t="shared" si="56"/>
        <v>0</v>
      </c>
    </row>
    <row r="536" spans="1:15" ht="12.75">
      <c r="A536" s="38" t="s">
        <v>17</v>
      </c>
      <c r="B536" s="31"/>
      <c r="C536" s="31"/>
      <c r="D536" s="31"/>
      <c r="E536" s="31"/>
      <c r="F536" s="32"/>
      <c r="G536" s="10">
        <f>SUM(G537:G559)</f>
        <v>724837</v>
      </c>
      <c r="H536" s="10">
        <f aca="true" t="shared" si="57" ref="H536:O536">SUM(H537:H559)</f>
        <v>0</v>
      </c>
      <c r="I536" s="10">
        <f t="shared" si="57"/>
        <v>0</v>
      </c>
      <c r="J536" s="10">
        <f t="shared" si="57"/>
        <v>724837</v>
      </c>
      <c r="K536" s="10">
        <f t="shared" si="57"/>
        <v>-21602.939999999988</v>
      </c>
      <c r="L536" s="10">
        <f t="shared" si="57"/>
        <v>563325.5099999999</v>
      </c>
      <c r="M536" s="10">
        <f t="shared" si="57"/>
        <v>563325.5099999999</v>
      </c>
      <c r="N536" s="10">
        <f t="shared" si="57"/>
        <v>563325.5099999999</v>
      </c>
      <c r="O536" s="10">
        <f t="shared" si="57"/>
        <v>0</v>
      </c>
    </row>
    <row r="537" spans="1:15" ht="12.75">
      <c r="A537" s="15"/>
      <c r="B537" s="36" t="s">
        <v>564</v>
      </c>
      <c r="C537" s="31"/>
      <c r="D537" s="31"/>
      <c r="E537" s="32"/>
      <c r="F537" s="16" t="s">
        <v>29</v>
      </c>
      <c r="G537" s="17">
        <f>+'ANUAL '!G538-'ENERO-MARZO'!G536</f>
        <v>0</v>
      </c>
      <c r="H537" s="17">
        <f>+'ANUAL '!H538-'ENERO-MARZO'!H536</f>
        <v>0</v>
      </c>
      <c r="I537" s="17">
        <f>+'ANUAL '!I538-'ENERO-MARZO'!I536</f>
        <v>0</v>
      </c>
      <c r="J537" s="17">
        <f>+'ANUAL '!J538-'ENERO-MARZO'!J536</f>
        <v>0</v>
      </c>
      <c r="K537" s="17">
        <f>+'ANUAL '!K538-'ENERO-MARZO'!K536</f>
        <v>0</v>
      </c>
      <c r="L537" s="17">
        <f>+'ANUAL '!L538-'ENERO-MARZO'!L536</f>
        <v>0</v>
      </c>
      <c r="M537" s="17">
        <f>+'ANUAL '!M538-'ENERO-MARZO'!M536</f>
        <v>0</v>
      </c>
      <c r="N537" s="17">
        <f>+'ANUAL '!N538-'ENERO-MARZO'!N536</f>
        <v>0</v>
      </c>
      <c r="O537" s="17">
        <f>+'ANUAL '!O538-'ENERO-MARZO'!O536</f>
        <v>0</v>
      </c>
    </row>
    <row r="538" spans="1:15" ht="15">
      <c r="A538" s="11"/>
      <c r="B538" s="35" t="s">
        <v>565</v>
      </c>
      <c r="C538" s="31"/>
      <c r="D538" s="31"/>
      <c r="E538" s="32"/>
      <c r="F538" s="12" t="s">
        <v>27</v>
      </c>
      <c r="G538" s="17">
        <f>+'ANUAL '!G539-'ENERO-MARZO'!G537</f>
        <v>138</v>
      </c>
      <c r="H538" s="17">
        <f>+'ANUAL '!H539-'ENERO-MARZO'!H537</f>
        <v>0</v>
      </c>
      <c r="I538" s="17">
        <f>+'ANUAL '!I539-'ENERO-MARZO'!I537</f>
        <v>0</v>
      </c>
      <c r="J538" s="17">
        <f>+'ANUAL '!J539-'ENERO-MARZO'!J537</f>
        <v>138</v>
      </c>
      <c r="K538" s="17">
        <f>+'ANUAL '!K539-'ENERO-MARZO'!K537</f>
        <v>0</v>
      </c>
      <c r="L538" s="17">
        <f>+'ANUAL '!L539-'ENERO-MARZO'!L537</f>
        <v>138</v>
      </c>
      <c r="M538" s="17">
        <f>+'ANUAL '!M539-'ENERO-MARZO'!M537</f>
        <v>138</v>
      </c>
      <c r="N538" s="17">
        <f>+'ANUAL '!N539-'ENERO-MARZO'!N537</f>
        <v>138</v>
      </c>
      <c r="O538" s="17">
        <f>+'ANUAL '!O539-'ENERO-MARZO'!O537</f>
        <v>0</v>
      </c>
    </row>
    <row r="539" spans="1:15" ht="12.75">
      <c r="A539" s="15"/>
      <c r="B539" s="36" t="s">
        <v>566</v>
      </c>
      <c r="C539" s="31"/>
      <c r="D539" s="31"/>
      <c r="E539" s="32"/>
      <c r="F539" s="16" t="s">
        <v>19</v>
      </c>
      <c r="G539" s="17">
        <f>+'ANUAL '!G540-'ENERO-MARZO'!G538</f>
        <v>15668</v>
      </c>
      <c r="H539" s="17">
        <f>+'ANUAL '!H540-'ENERO-MARZO'!H538</f>
        <v>0</v>
      </c>
      <c r="I539" s="17">
        <f>+'ANUAL '!I540-'ENERO-MARZO'!I538</f>
        <v>0</v>
      </c>
      <c r="J539" s="17">
        <f>+'ANUAL '!J540-'ENERO-MARZO'!J538</f>
        <v>15668</v>
      </c>
      <c r="K539" s="17">
        <f>+'ANUAL '!K540-'ENERO-MARZO'!K538</f>
        <v>0</v>
      </c>
      <c r="L539" s="17">
        <f>+'ANUAL '!L540-'ENERO-MARZO'!L538</f>
        <v>30800</v>
      </c>
      <c r="M539" s="17">
        <f>+'ANUAL '!M540-'ENERO-MARZO'!M538</f>
        <v>30800</v>
      </c>
      <c r="N539" s="17">
        <f>+'ANUAL '!N540-'ENERO-MARZO'!N538</f>
        <v>30800</v>
      </c>
      <c r="O539" s="17">
        <f>+'ANUAL '!O540-'ENERO-MARZO'!O538</f>
        <v>0</v>
      </c>
    </row>
    <row r="540" spans="1:15" ht="12.75">
      <c r="A540" s="11"/>
      <c r="B540" s="35" t="s">
        <v>567</v>
      </c>
      <c r="C540" s="31"/>
      <c r="D540" s="31"/>
      <c r="E540" s="32"/>
      <c r="F540" s="12" t="s">
        <v>39</v>
      </c>
      <c r="G540" s="17">
        <f>+'ANUAL '!G541-'ENERO-MARZO'!G539</f>
        <v>13500</v>
      </c>
      <c r="H540" s="17">
        <f>+'ANUAL '!H541-'ENERO-MARZO'!H539</f>
        <v>0</v>
      </c>
      <c r="I540" s="17">
        <f>+'ANUAL '!I541-'ENERO-MARZO'!I539</f>
        <v>0</v>
      </c>
      <c r="J540" s="17">
        <f>+'ANUAL '!J541-'ENERO-MARZO'!J539</f>
        <v>13500</v>
      </c>
      <c r="K540" s="17">
        <f>+'ANUAL '!K541-'ENERO-MARZO'!K539</f>
        <v>0</v>
      </c>
      <c r="L540" s="17">
        <f>+'ANUAL '!L541-'ENERO-MARZO'!L539</f>
        <v>27482.43</v>
      </c>
      <c r="M540" s="17">
        <f>+'ANUAL '!M541-'ENERO-MARZO'!M539</f>
        <v>27482.43</v>
      </c>
      <c r="N540" s="17">
        <f>+'ANUAL '!N541-'ENERO-MARZO'!N539</f>
        <v>27482.43</v>
      </c>
      <c r="O540" s="17">
        <f>+'ANUAL '!O541-'ENERO-MARZO'!O539</f>
        <v>0</v>
      </c>
    </row>
    <row r="541" spans="1:15" ht="12.75">
      <c r="A541" s="15"/>
      <c r="B541" s="36" t="s">
        <v>568</v>
      </c>
      <c r="C541" s="31"/>
      <c r="D541" s="31"/>
      <c r="E541" s="32"/>
      <c r="F541" s="16" t="s">
        <v>33</v>
      </c>
      <c r="G541" s="17">
        <f>+'ANUAL '!G542-'ENERO-MARZO'!G540</f>
        <v>11054</v>
      </c>
      <c r="H541" s="17">
        <f>+'ANUAL '!H542-'ENERO-MARZO'!H540</f>
        <v>0</v>
      </c>
      <c r="I541" s="17">
        <f>+'ANUAL '!I542-'ENERO-MARZO'!I540</f>
        <v>0</v>
      </c>
      <c r="J541" s="17">
        <f>+'ANUAL '!J542-'ENERO-MARZO'!J540</f>
        <v>11054</v>
      </c>
      <c r="K541" s="17">
        <f>+'ANUAL '!K542-'ENERO-MARZO'!K540</f>
        <v>0</v>
      </c>
      <c r="L541" s="17">
        <f>+'ANUAL '!L542-'ENERO-MARZO'!L540</f>
        <v>5895.23</v>
      </c>
      <c r="M541" s="17">
        <f>+'ANUAL '!M542-'ENERO-MARZO'!M540</f>
        <v>5895.23</v>
      </c>
      <c r="N541" s="17">
        <f>+'ANUAL '!N542-'ENERO-MARZO'!N540</f>
        <v>5895.23</v>
      </c>
      <c r="O541" s="17">
        <f>+'ANUAL '!O542-'ENERO-MARZO'!O540</f>
        <v>0</v>
      </c>
    </row>
    <row r="542" spans="1:15" ht="12.75">
      <c r="A542" s="11"/>
      <c r="B542" s="35" t="s">
        <v>569</v>
      </c>
      <c r="C542" s="31"/>
      <c r="D542" s="31"/>
      <c r="E542" s="32"/>
      <c r="F542" s="12" t="s">
        <v>41</v>
      </c>
      <c r="G542" s="17">
        <f>+'ANUAL '!G543-'ENERO-MARZO'!G541</f>
        <v>18321</v>
      </c>
      <c r="H542" s="17">
        <f>+'ANUAL '!H543-'ENERO-MARZO'!H541</f>
        <v>0</v>
      </c>
      <c r="I542" s="17">
        <f>+'ANUAL '!I543-'ENERO-MARZO'!I541</f>
        <v>0</v>
      </c>
      <c r="J542" s="17">
        <f>+'ANUAL '!J543-'ENERO-MARZO'!J541</f>
        <v>18321</v>
      </c>
      <c r="K542" s="17">
        <f>+'ANUAL '!K543-'ENERO-MARZO'!K541</f>
        <v>0</v>
      </c>
      <c r="L542" s="17">
        <f>+'ANUAL '!L543-'ENERO-MARZO'!L541</f>
        <v>17986.32</v>
      </c>
      <c r="M542" s="17">
        <f>+'ANUAL '!M543-'ENERO-MARZO'!M541</f>
        <v>17986.32</v>
      </c>
      <c r="N542" s="17">
        <f>+'ANUAL '!N543-'ENERO-MARZO'!N541</f>
        <v>17986.32</v>
      </c>
      <c r="O542" s="17">
        <f>+'ANUAL '!O543-'ENERO-MARZO'!O541</f>
        <v>0</v>
      </c>
    </row>
    <row r="543" spans="1:15" ht="12.75">
      <c r="A543" s="15"/>
      <c r="B543" s="36" t="s">
        <v>570</v>
      </c>
      <c r="C543" s="31"/>
      <c r="D543" s="31"/>
      <c r="E543" s="32"/>
      <c r="F543" s="16" t="s">
        <v>25</v>
      </c>
      <c r="G543" s="17">
        <f>+'ANUAL '!G544-'ENERO-MARZO'!G542</f>
        <v>177618</v>
      </c>
      <c r="H543" s="17">
        <f>+'ANUAL '!H544-'ENERO-MARZO'!H542</f>
        <v>0</v>
      </c>
      <c r="I543" s="17">
        <f>+'ANUAL '!I544-'ENERO-MARZO'!I542</f>
        <v>0</v>
      </c>
      <c r="J543" s="17">
        <f>+'ANUAL '!J544-'ENERO-MARZO'!J542</f>
        <v>177618</v>
      </c>
      <c r="K543" s="17">
        <f>+'ANUAL '!K544-'ENERO-MARZO'!K542</f>
        <v>0</v>
      </c>
      <c r="L543" s="17">
        <f>+'ANUAL '!L544-'ENERO-MARZO'!L542</f>
        <v>248942.94999999998</v>
      </c>
      <c r="M543" s="17">
        <f>+'ANUAL '!M544-'ENERO-MARZO'!M542</f>
        <v>248942.94999999998</v>
      </c>
      <c r="N543" s="17">
        <f>+'ANUAL '!N544-'ENERO-MARZO'!N542</f>
        <v>248942.94999999998</v>
      </c>
      <c r="O543" s="17">
        <f>+'ANUAL '!O544-'ENERO-MARZO'!O542</f>
        <v>0</v>
      </c>
    </row>
    <row r="544" spans="1:15" ht="12.75">
      <c r="A544" s="11"/>
      <c r="B544" s="35" t="s">
        <v>571</v>
      </c>
      <c r="C544" s="31"/>
      <c r="D544" s="31"/>
      <c r="E544" s="32"/>
      <c r="F544" s="12" t="s">
        <v>37</v>
      </c>
      <c r="G544" s="17">
        <f>+'ANUAL '!G545-'ENERO-MARZO'!G543</f>
        <v>15800</v>
      </c>
      <c r="H544" s="17">
        <f>+'ANUAL '!H545-'ENERO-MARZO'!H543</f>
        <v>0</v>
      </c>
      <c r="I544" s="17">
        <f>+'ANUAL '!I545-'ENERO-MARZO'!I543</f>
        <v>0</v>
      </c>
      <c r="J544" s="17">
        <f>+'ANUAL '!J545-'ENERO-MARZO'!J543</f>
        <v>15800</v>
      </c>
      <c r="K544" s="17">
        <f>+'ANUAL '!K545-'ENERO-MARZO'!K543</f>
        <v>0</v>
      </c>
      <c r="L544" s="17">
        <f>+'ANUAL '!L545-'ENERO-MARZO'!L543</f>
        <v>13800</v>
      </c>
      <c r="M544" s="17">
        <f>+'ANUAL '!M545-'ENERO-MARZO'!M543</f>
        <v>13800</v>
      </c>
      <c r="N544" s="17">
        <f>+'ANUAL '!N545-'ENERO-MARZO'!N543</f>
        <v>13800</v>
      </c>
      <c r="O544" s="17">
        <f>+'ANUAL '!O545-'ENERO-MARZO'!O543</f>
        <v>0</v>
      </c>
    </row>
    <row r="545" spans="1:15" ht="12.75">
      <c r="A545" s="15"/>
      <c r="B545" s="36" t="s">
        <v>572</v>
      </c>
      <c r="C545" s="31"/>
      <c r="D545" s="31"/>
      <c r="E545" s="32"/>
      <c r="F545" s="16" t="s">
        <v>21</v>
      </c>
      <c r="G545" s="17">
        <f>+'ANUAL '!G546-'ENERO-MARZO'!G544</f>
        <v>38760</v>
      </c>
      <c r="H545" s="17">
        <f>+'ANUAL '!H546-'ENERO-MARZO'!H544</f>
        <v>0</v>
      </c>
      <c r="I545" s="17">
        <f>+'ANUAL '!I546-'ENERO-MARZO'!I544</f>
        <v>0</v>
      </c>
      <c r="J545" s="17">
        <f>+'ANUAL '!J546-'ENERO-MARZO'!J544</f>
        <v>38760</v>
      </c>
      <c r="K545" s="17">
        <f>+'ANUAL '!K546-'ENERO-MARZO'!K544</f>
        <v>-14739.549999999988</v>
      </c>
      <c r="L545" s="17">
        <f>+'ANUAL '!L546-'ENERO-MARZO'!L544</f>
        <v>79333.21999999999</v>
      </c>
      <c r="M545" s="17">
        <f>+'ANUAL '!M546-'ENERO-MARZO'!M544</f>
        <v>79333.21999999999</v>
      </c>
      <c r="N545" s="17">
        <f>+'ANUAL '!N546-'ENERO-MARZO'!N544</f>
        <v>79333.21999999999</v>
      </c>
      <c r="O545" s="17">
        <f>+'ANUAL '!O546-'ENERO-MARZO'!O544</f>
        <v>0</v>
      </c>
    </row>
    <row r="546" spans="1:15" ht="12.75">
      <c r="A546" s="11"/>
      <c r="B546" s="35" t="s">
        <v>573</v>
      </c>
      <c r="C546" s="31"/>
      <c r="D546" s="31"/>
      <c r="E546" s="32"/>
      <c r="F546" s="12" t="s">
        <v>33</v>
      </c>
      <c r="G546" s="17">
        <f>+'ANUAL '!G547-'ENERO-MARZO'!G545</f>
        <v>7668</v>
      </c>
      <c r="H546" s="17">
        <f>+'ANUAL '!H547-'ENERO-MARZO'!H545</f>
        <v>0</v>
      </c>
      <c r="I546" s="17">
        <f>+'ANUAL '!I547-'ENERO-MARZO'!I545</f>
        <v>0</v>
      </c>
      <c r="J546" s="17">
        <f>+'ANUAL '!J547-'ENERO-MARZO'!J545</f>
        <v>7668</v>
      </c>
      <c r="K546" s="17">
        <f>+'ANUAL '!K547-'ENERO-MARZO'!K545</f>
        <v>0</v>
      </c>
      <c r="L546" s="17">
        <f>+'ANUAL '!L547-'ENERO-MARZO'!L545</f>
        <v>0</v>
      </c>
      <c r="M546" s="17">
        <f>+'ANUAL '!M547-'ENERO-MARZO'!M545</f>
        <v>0</v>
      </c>
      <c r="N546" s="17">
        <f>+'ANUAL '!N547-'ENERO-MARZO'!N545</f>
        <v>0</v>
      </c>
      <c r="O546" s="17">
        <f>+'ANUAL '!O547-'ENERO-MARZO'!O545</f>
        <v>0</v>
      </c>
    </row>
    <row r="547" spans="1:15" ht="12.75">
      <c r="A547" s="15"/>
      <c r="B547" s="36" t="s">
        <v>574</v>
      </c>
      <c r="C547" s="31"/>
      <c r="D547" s="31"/>
      <c r="E547" s="32"/>
      <c r="F547" s="16" t="s">
        <v>29</v>
      </c>
      <c r="G547" s="17">
        <f>+'ANUAL '!G548-'ENERO-MARZO'!G546</f>
        <v>0</v>
      </c>
      <c r="H547" s="17">
        <f>+'ANUAL '!H548-'ENERO-MARZO'!H546</f>
        <v>0</v>
      </c>
      <c r="I547" s="17">
        <f>+'ANUAL '!I548-'ENERO-MARZO'!I546</f>
        <v>0</v>
      </c>
      <c r="J547" s="17">
        <f>+'ANUAL '!J548-'ENERO-MARZO'!J546</f>
        <v>0</v>
      </c>
      <c r="K547" s="17">
        <f>+'ANUAL '!K548-'ENERO-MARZO'!K546</f>
        <v>0</v>
      </c>
      <c r="L547" s="17">
        <f>+'ANUAL '!L548-'ENERO-MARZO'!L546</f>
        <v>0</v>
      </c>
      <c r="M547" s="17">
        <f>+'ANUAL '!M548-'ENERO-MARZO'!M546</f>
        <v>0</v>
      </c>
      <c r="N547" s="17">
        <f>+'ANUAL '!N548-'ENERO-MARZO'!N546</f>
        <v>0</v>
      </c>
      <c r="O547" s="17">
        <f>+'ANUAL '!O548-'ENERO-MARZO'!O546</f>
        <v>0</v>
      </c>
    </row>
    <row r="548" spans="1:15" ht="12.75">
      <c r="A548" s="11"/>
      <c r="B548" s="35" t="s">
        <v>575</v>
      </c>
      <c r="C548" s="31"/>
      <c r="D548" s="31"/>
      <c r="E548" s="32"/>
      <c r="F548" s="12" t="s">
        <v>19</v>
      </c>
      <c r="G548" s="17">
        <f>+'ANUAL '!G549-'ENERO-MARZO'!G547</f>
        <v>21708</v>
      </c>
      <c r="H548" s="17">
        <f>+'ANUAL '!H549-'ENERO-MARZO'!H547</f>
        <v>0</v>
      </c>
      <c r="I548" s="17">
        <f>+'ANUAL '!I549-'ENERO-MARZO'!I547</f>
        <v>0</v>
      </c>
      <c r="J548" s="17">
        <f>+'ANUAL '!J549-'ENERO-MARZO'!J547</f>
        <v>21708</v>
      </c>
      <c r="K548" s="17">
        <f>+'ANUAL '!K549-'ENERO-MARZO'!K547</f>
        <v>0</v>
      </c>
      <c r="L548" s="17">
        <f>+'ANUAL '!L549-'ENERO-MARZO'!L547</f>
        <v>6700</v>
      </c>
      <c r="M548" s="17">
        <f>+'ANUAL '!M549-'ENERO-MARZO'!M547</f>
        <v>6700</v>
      </c>
      <c r="N548" s="17">
        <f>+'ANUAL '!N549-'ENERO-MARZO'!N547</f>
        <v>6700</v>
      </c>
      <c r="O548" s="17">
        <f>+'ANUAL '!O549-'ENERO-MARZO'!O547</f>
        <v>0</v>
      </c>
    </row>
    <row r="549" spans="1:15" ht="12.75">
      <c r="A549" s="15"/>
      <c r="B549" s="36" t="s">
        <v>576</v>
      </c>
      <c r="C549" s="31"/>
      <c r="D549" s="31"/>
      <c r="E549" s="32"/>
      <c r="F549" s="16" t="s">
        <v>25</v>
      </c>
      <c r="G549" s="17">
        <f>+'ANUAL '!G550-'ENERO-MARZO'!G548</f>
        <v>106524</v>
      </c>
      <c r="H549" s="17">
        <f>+'ANUAL '!H550-'ENERO-MARZO'!H548</f>
        <v>0</v>
      </c>
      <c r="I549" s="17">
        <f>+'ANUAL '!I550-'ENERO-MARZO'!I548</f>
        <v>0</v>
      </c>
      <c r="J549" s="17">
        <f>+'ANUAL '!J550-'ENERO-MARZO'!J548</f>
        <v>106524</v>
      </c>
      <c r="K549" s="17">
        <f>+'ANUAL '!K550-'ENERO-MARZO'!K548</f>
        <v>0</v>
      </c>
      <c r="L549" s="17">
        <f>+'ANUAL '!L550-'ENERO-MARZO'!L548</f>
        <v>26102.96</v>
      </c>
      <c r="M549" s="17">
        <f>+'ANUAL '!M550-'ENERO-MARZO'!M548</f>
        <v>26102.96</v>
      </c>
      <c r="N549" s="17">
        <f>+'ANUAL '!N550-'ENERO-MARZO'!N548</f>
        <v>26102.96</v>
      </c>
      <c r="O549" s="17">
        <f>+'ANUAL '!O550-'ENERO-MARZO'!O548</f>
        <v>0</v>
      </c>
    </row>
    <row r="550" spans="1:15" ht="12.75">
      <c r="A550" s="11"/>
      <c r="B550" s="35" t="s">
        <v>577</v>
      </c>
      <c r="C550" s="31"/>
      <c r="D550" s="31"/>
      <c r="E550" s="32"/>
      <c r="F550" s="12" t="s">
        <v>21</v>
      </c>
      <c r="G550" s="17">
        <f>+'ANUAL '!G551-'ENERO-MARZO'!G549</f>
        <v>20284</v>
      </c>
      <c r="H550" s="17">
        <f>+'ANUAL '!H551-'ENERO-MARZO'!H549</f>
        <v>0</v>
      </c>
      <c r="I550" s="17">
        <f>+'ANUAL '!I551-'ENERO-MARZO'!I549</f>
        <v>0</v>
      </c>
      <c r="J550" s="17">
        <f>+'ANUAL '!J551-'ENERO-MARZO'!J549</f>
        <v>20284</v>
      </c>
      <c r="K550" s="17">
        <f>+'ANUAL '!K551-'ENERO-MARZO'!K549</f>
        <v>-2629.270000000004</v>
      </c>
      <c r="L550" s="17">
        <f>+'ANUAL '!L551-'ENERO-MARZO'!L549</f>
        <v>7308.289999999999</v>
      </c>
      <c r="M550" s="17">
        <f>+'ANUAL '!M551-'ENERO-MARZO'!M549</f>
        <v>7308.289999999999</v>
      </c>
      <c r="N550" s="17">
        <f>+'ANUAL '!N551-'ENERO-MARZO'!N549</f>
        <v>7308.289999999999</v>
      </c>
      <c r="O550" s="17">
        <f>+'ANUAL '!O551-'ENERO-MARZO'!O549</f>
        <v>0</v>
      </c>
    </row>
    <row r="551" spans="1:15" ht="12.75">
      <c r="A551" s="15"/>
      <c r="B551" s="36" t="s">
        <v>578</v>
      </c>
      <c r="C551" s="31"/>
      <c r="D551" s="31"/>
      <c r="E551" s="32"/>
      <c r="F551" s="16" t="s">
        <v>37</v>
      </c>
      <c r="G551" s="17">
        <f>+'ANUAL '!G552-'ENERO-MARZO'!G550</f>
        <v>5200</v>
      </c>
      <c r="H551" s="17">
        <f>+'ANUAL '!H552-'ENERO-MARZO'!H550</f>
        <v>0</v>
      </c>
      <c r="I551" s="17">
        <f>+'ANUAL '!I552-'ENERO-MARZO'!I550</f>
        <v>0</v>
      </c>
      <c r="J551" s="17">
        <f>+'ANUAL '!J552-'ENERO-MARZO'!J550</f>
        <v>5200</v>
      </c>
      <c r="K551" s="17">
        <f>+'ANUAL '!K552-'ENERO-MARZO'!K550</f>
        <v>0</v>
      </c>
      <c r="L551" s="17">
        <f>+'ANUAL '!L552-'ENERO-MARZO'!L550</f>
        <v>0</v>
      </c>
      <c r="M551" s="17">
        <f>+'ANUAL '!M552-'ENERO-MARZO'!M550</f>
        <v>0</v>
      </c>
      <c r="N551" s="17">
        <f>+'ANUAL '!N552-'ENERO-MARZO'!N550</f>
        <v>0</v>
      </c>
      <c r="O551" s="17">
        <f>+'ANUAL '!O552-'ENERO-MARZO'!O550</f>
        <v>0</v>
      </c>
    </row>
    <row r="552" spans="1:15" ht="12.75">
      <c r="A552" s="11"/>
      <c r="B552" s="35" t="s">
        <v>579</v>
      </c>
      <c r="C552" s="31"/>
      <c r="D552" s="31"/>
      <c r="E552" s="32"/>
      <c r="F552" s="12" t="s">
        <v>39</v>
      </c>
      <c r="G552" s="17">
        <f>+'ANUAL '!G553-'ENERO-MARZO'!G551</f>
        <v>6080</v>
      </c>
      <c r="H552" s="17">
        <f>+'ANUAL '!H553-'ENERO-MARZO'!H551</f>
        <v>0</v>
      </c>
      <c r="I552" s="17">
        <f>+'ANUAL '!I553-'ENERO-MARZO'!I551</f>
        <v>0</v>
      </c>
      <c r="J552" s="17">
        <f>+'ANUAL '!J553-'ENERO-MARZO'!J551</f>
        <v>6080</v>
      </c>
      <c r="K552" s="17">
        <f>+'ANUAL '!K553-'ENERO-MARZO'!K551</f>
        <v>0</v>
      </c>
      <c r="L552" s="17">
        <f>+'ANUAL '!L553-'ENERO-MARZO'!L551</f>
        <v>2692.81</v>
      </c>
      <c r="M552" s="17">
        <f>+'ANUAL '!M553-'ENERO-MARZO'!M551</f>
        <v>2692.81</v>
      </c>
      <c r="N552" s="17">
        <f>+'ANUAL '!N553-'ENERO-MARZO'!N551</f>
        <v>2692.81</v>
      </c>
      <c r="O552" s="17">
        <f>+'ANUAL '!O553-'ENERO-MARZO'!O551</f>
        <v>0</v>
      </c>
    </row>
    <row r="553" spans="1:15" ht="12.75">
      <c r="A553" s="15"/>
      <c r="B553" s="36" t="s">
        <v>580</v>
      </c>
      <c r="C553" s="31"/>
      <c r="D553" s="31"/>
      <c r="E553" s="32"/>
      <c r="F553" s="16" t="s">
        <v>29</v>
      </c>
      <c r="G553" s="17">
        <f>+'ANUAL '!G554-'ENERO-MARZO'!G552</f>
        <v>0</v>
      </c>
      <c r="H553" s="17">
        <f>+'ANUAL '!H554-'ENERO-MARZO'!H552</f>
        <v>0</v>
      </c>
      <c r="I553" s="17">
        <f>+'ANUAL '!I554-'ENERO-MARZO'!I552</f>
        <v>0</v>
      </c>
      <c r="J553" s="17">
        <f>+'ANUAL '!J554-'ENERO-MARZO'!J552</f>
        <v>0</v>
      </c>
      <c r="K553" s="17">
        <f>+'ANUAL '!K554-'ENERO-MARZO'!K552</f>
        <v>0</v>
      </c>
      <c r="L553" s="17">
        <f>+'ANUAL '!L554-'ENERO-MARZO'!L552</f>
        <v>2415.14</v>
      </c>
      <c r="M553" s="17">
        <f>+'ANUAL '!M554-'ENERO-MARZO'!M552</f>
        <v>2415.14</v>
      </c>
      <c r="N553" s="17">
        <f>+'ANUAL '!N554-'ENERO-MARZO'!N552</f>
        <v>2415.14</v>
      </c>
      <c r="O553" s="17">
        <f>+'ANUAL '!O554-'ENERO-MARZO'!O552</f>
        <v>0</v>
      </c>
    </row>
    <row r="554" spans="1:15" ht="12.75">
      <c r="A554" s="11"/>
      <c r="B554" s="35" t="s">
        <v>581</v>
      </c>
      <c r="C554" s="31"/>
      <c r="D554" s="31"/>
      <c r="E554" s="32"/>
      <c r="F554" s="12" t="s">
        <v>19</v>
      </c>
      <c r="G554" s="17">
        <f>+'ANUAL '!G555-'ENERO-MARZO'!G553</f>
        <v>33708</v>
      </c>
      <c r="H554" s="17">
        <f>+'ANUAL '!H555-'ENERO-MARZO'!H553</f>
        <v>0</v>
      </c>
      <c r="I554" s="17">
        <f>+'ANUAL '!I555-'ENERO-MARZO'!I553</f>
        <v>0</v>
      </c>
      <c r="J554" s="17">
        <f>+'ANUAL '!J555-'ENERO-MARZO'!J553</f>
        <v>33708</v>
      </c>
      <c r="K554" s="17">
        <f>+'ANUAL '!K555-'ENERO-MARZO'!K553</f>
        <v>0</v>
      </c>
      <c r="L554" s="17">
        <f>+'ANUAL '!L555-'ENERO-MARZO'!L553</f>
        <v>9300</v>
      </c>
      <c r="M554" s="17">
        <f>+'ANUAL '!M555-'ENERO-MARZO'!M553</f>
        <v>9300</v>
      </c>
      <c r="N554" s="17">
        <f>+'ANUAL '!N555-'ENERO-MARZO'!N553</f>
        <v>9300</v>
      </c>
      <c r="O554" s="17">
        <f>+'ANUAL '!O555-'ENERO-MARZO'!O553</f>
        <v>0</v>
      </c>
    </row>
    <row r="555" spans="1:15" ht="12.75">
      <c r="A555" s="15"/>
      <c r="B555" s="36" t="s">
        <v>582</v>
      </c>
      <c r="C555" s="31"/>
      <c r="D555" s="31"/>
      <c r="E555" s="32"/>
      <c r="F555" s="16" t="s">
        <v>21</v>
      </c>
      <c r="G555" s="17">
        <f>+'ANUAL '!G556-'ENERO-MARZO'!G554</f>
        <v>34099</v>
      </c>
      <c r="H555" s="17">
        <f>+'ANUAL '!H556-'ENERO-MARZO'!H554</f>
        <v>0</v>
      </c>
      <c r="I555" s="17">
        <f>+'ANUAL '!I556-'ENERO-MARZO'!I554</f>
        <v>0</v>
      </c>
      <c r="J555" s="17">
        <f>+'ANUAL '!J556-'ENERO-MARZO'!J554</f>
        <v>34099</v>
      </c>
      <c r="K555" s="17">
        <f>+'ANUAL '!K556-'ENERO-MARZO'!K554</f>
        <v>-4234.119999999995</v>
      </c>
      <c r="L555" s="17">
        <f>+'ANUAL '!L556-'ENERO-MARZO'!L554</f>
        <v>16705.93</v>
      </c>
      <c r="M555" s="17">
        <f>+'ANUAL '!M556-'ENERO-MARZO'!M554</f>
        <v>16705.93</v>
      </c>
      <c r="N555" s="17">
        <f>+'ANUAL '!N556-'ENERO-MARZO'!N554</f>
        <v>16705.93</v>
      </c>
      <c r="O555" s="17">
        <f>+'ANUAL '!O556-'ENERO-MARZO'!O554</f>
        <v>0</v>
      </c>
    </row>
    <row r="556" spans="1:15" ht="12.75">
      <c r="A556" s="11"/>
      <c r="B556" s="35" t="s">
        <v>583</v>
      </c>
      <c r="C556" s="31"/>
      <c r="D556" s="31"/>
      <c r="E556" s="32"/>
      <c r="F556" s="12" t="s">
        <v>25</v>
      </c>
      <c r="G556" s="17">
        <f>+'ANUAL '!G557-'ENERO-MARZO'!G555</f>
        <v>168663</v>
      </c>
      <c r="H556" s="17">
        <f>+'ANUAL '!H557-'ENERO-MARZO'!H555</f>
        <v>0</v>
      </c>
      <c r="I556" s="17">
        <f>+'ANUAL '!I557-'ENERO-MARZO'!I555</f>
        <v>0</v>
      </c>
      <c r="J556" s="17">
        <f>+'ANUAL '!J557-'ENERO-MARZO'!J555</f>
        <v>168663</v>
      </c>
      <c r="K556" s="17">
        <f>+'ANUAL '!K557-'ENERO-MARZO'!K555</f>
        <v>0</v>
      </c>
      <c r="L556" s="17">
        <f>+'ANUAL '!L557-'ENERO-MARZO'!L555</f>
        <v>61994.53</v>
      </c>
      <c r="M556" s="17">
        <f>+'ANUAL '!M557-'ENERO-MARZO'!M555</f>
        <v>61994.53</v>
      </c>
      <c r="N556" s="17">
        <f>+'ANUAL '!N557-'ENERO-MARZO'!N555</f>
        <v>61994.53</v>
      </c>
      <c r="O556" s="17">
        <f>+'ANUAL '!O557-'ENERO-MARZO'!O555</f>
        <v>0</v>
      </c>
    </row>
    <row r="557" spans="1:15" ht="12.75">
      <c r="A557" s="15"/>
      <c r="B557" s="36" t="s">
        <v>584</v>
      </c>
      <c r="C557" s="31"/>
      <c r="D557" s="31"/>
      <c r="E557" s="32"/>
      <c r="F557" s="16" t="s">
        <v>37</v>
      </c>
      <c r="G557" s="17">
        <f>+'ANUAL '!G558-'ENERO-MARZO'!G556</f>
        <v>7200</v>
      </c>
      <c r="H557" s="17">
        <f>+'ANUAL '!H558-'ENERO-MARZO'!H556</f>
        <v>0</v>
      </c>
      <c r="I557" s="17">
        <f>+'ANUAL '!I558-'ENERO-MARZO'!I556</f>
        <v>0</v>
      </c>
      <c r="J557" s="17">
        <f>+'ANUAL '!J558-'ENERO-MARZO'!J556</f>
        <v>7200</v>
      </c>
      <c r="K557" s="17">
        <f>+'ANUAL '!K558-'ENERO-MARZO'!K556</f>
        <v>0</v>
      </c>
      <c r="L557" s="17">
        <f>+'ANUAL '!L558-'ENERO-MARZO'!L556</f>
        <v>0</v>
      </c>
      <c r="M557" s="17">
        <f>+'ANUAL '!M558-'ENERO-MARZO'!M556</f>
        <v>0</v>
      </c>
      <c r="N557" s="17">
        <f>+'ANUAL '!N558-'ENERO-MARZO'!N556</f>
        <v>0</v>
      </c>
      <c r="O557" s="17">
        <f>+'ANUAL '!O558-'ENERO-MARZO'!O556</f>
        <v>0</v>
      </c>
    </row>
    <row r="558" spans="1:15" ht="12.75">
      <c r="A558" s="11"/>
      <c r="B558" s="35" t="s">
        <v>585</v>
      </c>
      <c r="C558" s="31"/>
      <c r="D558" s="31"/>
      <c r="E558" s="32"/>
      <c r="F558" s="12" t="s">
        <v>33</v>
      </c>
      <c r="G558" s="17">
        <f>+'ANUAL '!G559-'ENERO-MARZO'!G557</f>
        <v>11502</v>
      </c>
      <c r="H558" s="17">
        <f>+'ANUAL '!H559-'ENERO-MARZO'!H557</f>
        <v>0</v>
      </c>
      <c r="I558" s="17">
        <f>+'ANUAL '!I559-'ENERO-MARZO'!I557</f>
        <v>0</v>
      </c>
      <c r="J558" s="17">
        <f>+'ANUAL '!J559-'ENERO-MARZO'!J557</f>
        <v>11502</v>
      </c>
      <c r="K558" s="17">
        <f>+'ANUAL '!K559-'ENERO-MARZO'!K557</f>
        <v>0</v>
      </c>
      <c r="L558" s="17">
        <f>+'ANUAL '!L559-'ENERO-MARZO'!L557</f>
        <v>0</v>
      </c>
      <c r="M558" s="17">
        <f>+'ANUAL '!M559-'ENERO-MARZO'!M557</f>
        <v>0</v>
      </c>
      <c r="N558" s="17">
        <f>+'ANUAL '!N559-'ENERO-MARZO'!N557</f>
        <v>0</v>
      </c>
      <c r="O558" s="17">
        <f>+'ANUAL '!O559-'ENERO-MARZO'!O557</f>
        <v>0</v>
      </c>
    </row>
    <row r="559" spans="1:15" ht="12.75">
      <c r="A559" s="15"/>
      <c r="B559" s="36" t="s">
        <v>586</v>
      </c>
      <c r="C559" s="31"/>
      <c r="D559" s="31"/>
      <c r="E559" s="32"/>
      <c r="F559" s="16" t="s">
        <v>39</v>
      </c>
      <c r="G559" s="17">
        <f>+'ANUAL '!G560-'ENERO-MARZO'!G558</f>
        <v>11342</v>
      </c>
      <c r="H559" s="17">
        <f>+'ANUAL '!H560-'ENERO-MARZO'!H558</f>
        <v>0</v>
      </c>
      <c r="I559" s="17">
        <f>+'ANUAL '!I560-'ENERO-MARZO'!I558</f>
        <v>0</v>
      </c>
      <c r="J559" s="17">
        <f>+'ANUAL '!J560-'ENERO-MARZO'!J558</f>
        <v>11342</v>
      </c>
      <c r="K559" s="17">
        <f>+'ANUAL '!K560-'ENERO-MARZO'!K558</f>
        <v>0</v>
      </c>
      <c r="L559" s="17">
        <f>+'ANUAL '!L560-'ENERO-MARZO'!L558</f>
        <v>5727.700000000001</v>
      </c>
      <c r="M559" s="17">
        <f>+'ANUAL '!M560-'ENERO-MARZO'!M558</f>
        <v>5727.700000000001</v>
      </c>
      <c r="N559" s="17">
        <f>+'ANUAL '!N560-'ENERO-MARZO'!N558</f>
        <v>5727.700000000001</v>
      </c>
      <c r="O559" s="17">
        <f>+'ANUAL '!O560-'ENERO-MARZO'!O558</f>
        <v>0</v>
      </c>
    </row>
    <row r="560" spans="1:15" ht="12.75">
      <c r="A560" s="38" t="s">
        <v>187</v>
      </c>
      <c r="B560" s="31"/>
      <c r="C560" s="31"/>
      <c r="D560" s="31"/>
      <c r="E560" s="31"/>
      <c r="F560" s="32"/>
      <c r="G560" s="10">
        <f>SUM(G561:G563)</f>
        <v>3500</v>
      </c>
      <c r="H560" s="10">
        <f aca="true" t="shared" si="58" ref="H560:O560">SUM(H561:H563)</f>
        <v>4888.26</v>
      </c>
      <c r="I560" s="10">
        <f t="shared" si="58"/>
        <v>3812.28</v>
      </c>
      <c r="J560" s="10">
        <f t="shared" si="58"/>
        <v>4575.98</v>
      </c>
      <c r="K560" s="10">
        <f t="shared" si="58"/>
        <v>4575.98</v>
      </c>
      <c r="L560" s="10">
        <f t="shared" si="58"/>
        <v>4575.98</v>
      </c>
      <c r="M560" s="10">
        <f t="shared" si="58"/>
        <v>4575.98</v>
      </c>
      <c r="N560" s="10">
        <f t="shared" si="58"/>
        <v>14875.980000000001</v>
      </c>
      <c r="O560" s="10">
        <f t="shared" si="58"/>
        <v>0</v>
      </c>
    </row>
    <row r="561" spans="1:15" ht="12.75">
      <c r="A561" s="11"/>
      <c r="B561" s="35" t="s">
        <v>587</v>
      </c>
      <c r="C561" s="31"/>
      <c r="D561" s="31"/>
      <c r="E561" s="32"/>
      <c r="F561" s="12" t="s">
        <v>289</v>
      </c>
      <c r="G561" s="13">
        <f>+'ANUAL '!G562-'ENERO-MARZO'!G560</f>
        <v>500</v>
      </c>
      <c r="H561" s="13">
        <f>+'ANUAL '!H562-'ENERO-MARZO'!H560</f>
        <v>4888.26</v>
      </c>
      <c r="I561" s="13">
        <f>+'ANUAL '!I562-'ENERO-MARZO'!I560</f>
        <v>1127.9</v>
      </c>
      <c r="J561" s="13">
        <f>+'ANUAL '!J562-'ENERO-MARZO'!J560</f>
        <v>4260.36</v>
      </c>
      <c r="K561" s="13">
        <f>+'ANUAL '!K562-'ENERO-MARZO'!K560</f>
        <v>4260.36</v>
      </c>
      <c r="L561" s="13">
        <f>+'ANUAL '!L562-'ENERO-MARZO'!L560</f>
        <v>4260.36</v>
      </c>
      <c r="M561" s="13">
        <f>+'ANUAL '!M562-'ENERO-MARZO'!M560</f>
        <v>4260.36</v>
      </c>
      <c r="N561" s="13">
        <f>+'ANUAL '!N562-'ENERO-MARZO'!N560</f>
        <v>4260.36</v>
      </c>
      <c r="O561" s="13">
        <f>+'ANUAL '!O562-'ENERO-MARZO'!O560</f>
        <v>0</v>
      </c>
    </row>
    <row r="562" spans="1:15" ht="12.75">
      <c r="A562" s="15"/>
      <c r="B562" s="36" t="s">
        <v>588</v>
      </c>
      <c r="C562" s="31"/>
      <c r="D562" s="31"/>
      <c r="E562" s="32"/>
      <c r="F562" s="16" t="s">
        <v>295</v>
      </c>
      <c r="G562" s="13">
        <f>+'ANUAL '!G563-'ENERO-MARZO'!G561</f>
        <v>1500</v>
      </c>
      <c r="H562" s="13">
        <f>+'ANUAL '!H563-'ENERO-MARZO'!H561</f>
        <v>0</v>
      </c>
      <c r="I562" s="13">
        <f>+'ANUAL '!I563-'ENERO-MARZO'!I561</f>
        <v>1500</v>
      </c>
      <c r="J562" s="13">
        <f>+'ANUAL '!J563-'ENERO-MARZO'!J561</f>
        <v>0</v>
      </c>
      <c r="K562" s="13">
        <f>+'ANUAL '!K563-'ENERO-MARZO'!K561</f>
        <v>0</v>
      </c>
      <c r="L562" s="13">
        <f>+'ANUAL '!L563-'ENERO-MARZO'!L561</f>
        <v>0</v>
      </c>
      <c r="M562" s="13">
        <f>+'ANUAL '!M563-'ENERO-MARZO'!M561</f>
        <v>0</v>
      </c>
      <c r="N562" s="13">
        <f>+'ANUAL '!N563-'ENERO-MARZO'!N561</f>
        <v>10300</v>
      </c>
      <c r="O562" s="13">
        <f>+'ANUAL '!O563-'ENERO-MARZO'!O561</f>
        <v>0</v>
      </c>
    </row>
    <row r="563" spans="1:15" ht="15">
      <c r="A563" s="11"/>
      <c r="B563" s="35" t="s">
        <v>589</v>
      </c>
      <c r="C563" s="31"/>
      <c r="D563" s="31"/>
      <c r="E563" s="32"/>
      <c r="F563" s="12" t="s">
        <v>554</v>
      </c>
      <c r="G563" s="13">
        <f>+'ANUAL '!G564-'ENERO-MARZO'!G562</f>
        <v>1500</v>
      </c>
      <c r="H563" s="13">
        <f>+'ANUAL '!H564-'ENERO-MARZO'!H562</f>
        <v>0</v>
      </c>
      <c r="I563" s="13">
        <f>+'ANUAL '!I564-'ENERO-MARZO'!I562</f>
        <v>1184.38</v>
      </c>
      <c r="J563" s="13">
        <f>+'ANUAL '!J564-'ENERO-MARZO'!J562</f>
        <v>315.62</v>
      </c>
      <c r="K563" s="13">
        <f>+'ANUAL '!K564-'ENERO-MARZO'!K562</f>
        <v>315.62</v>
      </c>
      <c r="L563" s="13">
        <f>+'ANUAL '!L564-'ENERO-MARZO'!L562</f>
        <v>315.62</v>
      </c>
      <c r="M563" s="13">
        <f>+'ANUAL '!M564-'ENERO-MARZO'!M562</f>
        <v>315.62</v>
      </c>
      <c r="N563" s="13">
        <f>+'ANUAL '!N564-'ENERO-MARZO'!N562</f>
        <v>315.62</v>
      </c>
      <c r="O563" s="13">
        <f>+'ANUAL '!O564-'ENERO-MARZO'!O562</f>
        <v>0</v>
      </c>
    </row>
    <row r="564" spans="1:15" ht="12.75">
      <c r="A564" s="38" t="s">
        <v>43</v>
      </c>
      <c r="B564" s="31"/>
      <c r="C564" s="31"/>
      <c r="D564" s="31"/>
      <c r="E564" s="31"/>
      <c r="F564" s="32"/>
      <c r="G564" s="10">
        <f>SUM(G565:G570)</f>
        <v>19188</v>
      </c>
      <c r="H564" s="10">
        <f aca="true" t="shared" si="59" ref="H564:O564">SUM(H565:H570)</f>
        <v>0</v>
      </c>
      <c r="I564" s="10">
        <f t="shared" si="59"/>
        <v>0</v>
      </c>
      <c r="J564" s="10">
        <f t="shared" si="59"/>
        <v>19188</v>
      </c>
      <c r="K564" s="10">
        <f t="shared" si="59"/>
        <v>0</v>
      </c>
      <c r="L564" s="10">
        <f t="shared" si="59"/>
        <v>15680.519999999999</v>
      </c>
      <c r="M564" s="10">
        <f t="shared" si="59"/>
        <v>15680.519999999999</v>
      </c>
      <c r="N564" s="10">
        <f t="shared" si="59"/>
        <v>15107.28</v>
      </c>
      <c r="O564" s="10">
        <f t="shared" si="59"/>
        <v>0</v>
      </c>
    </row>
    <row r="565" spans="1:15" ht="12.75">
      <c r="A565" s="15"/>
      <c r="B565" s="36" t="s">
        <v>590</v>
      </c>
      <c r="C565" s="31"/>
      <c r="D565" s="31"/>
      <c r="E565" s="32"/>
      <c r="F565" s="16" t="s">
        <v>55</v>
      </c>
      <c r="G565" s="17">
        <f>+'ANUAL '!G566-'ENERO-MARZO'!G564</f>
        <v>5522</v>
      </c>
      <c r="H565" s="17">
        <f>+'ANUAL '!H566-'ENERO-MARZO'!H564</f>
        <v>0</v>
      </c>
      <c r="I565" s="17">
        <f>+'ANUAL '!I566-'ENERO-MARZO'!I564</f>
        <v>0</v>
      </c>
      <c r="J565" s="17">
        <f>+'ANUAL '!J566-'ENERO-MARZO'!J564</f>
        <v>5522</v>
      </c>
      <c r="K565" s="17">
        <f>+'ANUAL '!K566-'ENERO-MARZO'!K564</f>
        <v>0</v>
      </c>
      <c r="L565" s="17">
        <f>+'ANUAL '!L566-'ENERO-MARZO'!L564</f>
        <v>8694.64</v>
      </c>
      <c r="M565" s="17">
        <f>+'ANUAL '!M566-'ENERO-MARZO'!M564</f>
        <v>8694.64</v>
      </c>
      <c r="N565" s="17">
        <f>+'ANUAL '!N566-'ENERO-MARZO'!N564</f>
        <v>7779.81</v>
      </c>
      <c r="O565" s="17">
        <f>+'ANUAL '!O566-'ENERO-MARZO'!O564</f>
        <v>0</v>
      </c>
    </row>
    <row r="566" spans="1:15" ht="15">
      <c r="A566" s="11"/>
      <c r="B566" s="35" t="s">
        <v>591</v>
      </c>
      <c r="C566" s="31"/>
      <c r="D566" s="31"/>
      <c r="E566" s="32"/>
      <c r="F566" s="12" t="s">
        <v>53</v>
      </c>
      <c r="G566" s="17">
        <f>+'ANUAL '!G567-'ENERO-MARZO'!G565</f>
        <v>1918</v>
      </c>
      <c r="H566" s="17">
        <f>+'ANUAL '!H567-'ENERO-MARZO'!H565</f>
        <v>0</v>
      </c>
      <c r="I566" s="17">
        <f>+'ANUAL '!I567-'ENERO-MARZO'!I565</f>
        <v>0</v>
      </c>
      <c r="J566" s="17">
        <f>+'ANUAL '!J567-'ENERO-MARZO'!J565</f>
        <v>1918</v>
      </c>
      <c r="K566" s="17">
        <f>+'ANUAL '!K567-'ENERO-MARZO'!K565</f>
        <v>0</v>
      </c>
      <c r="L566" s="17">
        <f>+'ANUAL '!L567-'ENERO-MARZO'!L565</f>
        <v>2869.23</v>
      </c>
      <c r="M566" s="17">
        <f>+'ANUAL '!M567-'ENERO-MARZO'!M565</f>
        <v>2869.23</v>
      </c>
      <c r="N566" s="17">
        <f>+'ANUAL '!N567-'ENERO-MARZO'!N565</f>
        <v>2567.33</v>
      </c>
      <c r="O566" s="17">
        <f>+'ANUAL '!O567-'ENERO-MARZO'!O565</f>
        <v>0</v>
      </c>
    </row>
    <row r="567" spans="1:15" ht="12.75">
      <c r="A567" s="15"/>
      <c r="B567" s="36" t="s">
        <v>592</v>
      </c>
      <c r="C567" s="31"/>
      <c r="D567" s="31"/>
      <c r="E567" s="32"/>
      <c r="F567" s="16" t="s">
        <v>55</v>
      </c>
      <c r="G567" s="17">
        <f>+'ANUAL '!G568-'ENERO-MARZO'!G566</f>
        <v>3614</v>
      </c>
      <c r="H567" s="17">
        <f>+'ANUAL '!H568-'ENERO-MARZO'!H566</f>
        <v>0</v>
      </c>
      <c r="I567" s="17">
        <f>+'ANUAL '!I568-'ENERO-MARZO'!I566</f>
        <v>0</v>
      </c>
      <c r="J567" s="17">
        <f>+'ANUAL '!J568-'ENERO-MARZO'!J566</f>
        <v>3614</v>
      </c>
      <c r="K567" s="17">
        <f>+'ANUAL '!K568-'ENERO-MARZO'!K566</f>
        <v>0</v>
      </c>
      <c r="L567" s="17">
        <f>+'ANUAL '!L568-'ENERO-MARZO'!L566</f>
        <v>975.31</v>
      </c>
      <c r="M567" s="17">
        <f>+'ANUAL '!M568-'ENERO-MARZO'!M566</f>
        <v>975.31</v>
      </c>
      <c r="N567" s="17">
        <f>+'ANUAL '!N568-'ENERO-MARZO'!N566</f>
        <v>1265.95</v>
      </c>
      <c r="O567" s="17">
        <f>+'ANUAL '!O568-'ENERO-MARZO'!O566</f>
        <v>0</v>
      </c>
    </row>
    <row r="568" spans="1:15" ht="15">
      <c r="A568" s="11"/>
      <c r="B568" s="35" t="s">
        <v>593</v>
      </c>
      <c r="C568" s="31"/>
      <c r="D568" s="31"/>
      <c r="E568" s="32"/>
      <c r="F568" s="12" t="s">
        <v>53</v>
      </c>
      <c r="G568" s="17">
        <f>+'ANUAL '!G569-'ENERO-MARZO'!G567</f>
        <v>1104</v>
      </c>
      <c r="H568" s="17">
        <f>+'ANUAL '!H569-'ENERO-MARZO'!H567</f>
        <v>0</v>
      </c>
      <c r="I568" s="17">
        <f>+'ANUAL '!I569-'ENERO-MARZO'!I567</f>
        <v>0</v>
      </c>
      <c r="J568" s="17">
        <f>+'ANUAL '!J569-'ENERO-MARZO'!J567</f>
        <v>1104</v>
      </c>
      <c r="K568" s="17">
        <f>+'ANUAL '!K569-'ENERO-MARZO'!K567</f>
        <v>0</v>
      </c>
      <c r="L568" s="17">
        <f>+'ANUAL '!L569-'ENERO-MARZO'!L567</f>
        <v>321.85</v>
      </c>
      <c r="M568" s="17">
        <f>+'ANUAL '!M569-'ENERO-MARZO'!M567</f>
        <v>321.85</v>
      </c>
      <c r="N568" s="17">
        <f>+'ANUAL '!N569-'ENERO-MARZO'!N567</f>
        <v>417.76</v>
      </c>
      <c r="O568" s="17">
        <f>+'ANUAL '!O569-'ENERO-MARZO'!O567</f>
        <v>0</v>
      </c>
    </row>
    <row r="569" spans="1:15" ht="12.75">
      <c r="A569" s="15"/>
      <c r="B569" s="36" t="s">
        <v>594</v>
      </c>
      <c r="C569" s="31"/>
      <c r="D569" s="31"/>
      <c r="E569" s="32"/>
      <c r="F569" s="16" t="s">
        <v>55</v>
      </c>
      <c r="G569" s="17">
        <f>+'ANUAL '!G570-'ENERO-MARZO'!G568</f>
        <v>5282</v>
      </c>
      <c r="H569" s="17">
        <f>+'ANUAL '!H570-'ENERO-MARZO'!H568</f>
        <v>0</v>
      </c>
      <c r="I569" s="17">
        <f>+'ANUAL '!I570-'ENERO-MARZO'!I568</f>
        <v>0</v>
      </c>
      <c r="J569" s="17">
        <f>+'ANUAL '!J570-'ENERO-MARZO'!J568</f>
        <v>5282</v>
      </c>
      <c r="K569" s="17">
        <f>+'ANUAL '!K570-'ENERO-MARZO'!K568</f>
        <v>0</v>
      </c>
      <c r="L569" s="17">
        <f>+'ANUAL '!L570-'ENERO-MARZO'!L568</f>
        <v>2119.91</v>
      </c>
      <c r="M569" s="17">
        <f>+'ANUAL '!M570-'ENERO-MARZO'!M568</f>
        <v>2119.91</v>
      </c>
      <c r="N569" s="17">
        <f>+'ANUAL '!N570-'ENERO-MARZO'!N568</f>
        <v>2313.11</v>
      </c>
      <c r="O569" s="17">
        <f>+'ANUAL '!O570-'ENERO-MARZO'!O568</f>
        <v>0</v>
      </c>
    </row>
    <row r="570" spans="1:15" ht="15">
      <c r="A570" s="11"/>
      <c r="B570" s="35" t="s">
        <v>595</v>
      </c>
      <c r="C570" s="31"/>
      <c r="D570" s="31"/>
      <c r="E570" s="32"/>
      <c r="F570" s="12" t="s">
        <v>53</v>
      </c>
      <c r="G570" s="17">
        <f>+'ANUAL '!G571-'ENERO-MARZO'!G569</f>
        <v>1748</v>
      </c>
      <c r="H570" s="17">
        <f>+'ANUAL '!H571-'ENERO-MARZO'!H569</f>
        <v>0</v>
      </c>
      <c r="I570" s="17">
        <f>+'ANUAL '!I571-'ENERO-MARZO'!I569</f>
        <v>0</v>
      </c>
      <c r="J570" s="17">
        <f>+'ANUAL '!J571-'ENERO-MARZO'!J569</f>
        <v>1748</v>
      </c>
      <c r="K570" s="17">
        <f>+'ANUAL '!K571-'ENERO-MARZO'!K569</f>
        <v>0</v>
      </c>
      <c r="L570" s="17">
        <f>+'ANUAL '!L571-'ENERO-MARZO'!L569</f>
        <v>699.5799999999999</v>
      </c>
      <c r="M570" s="17">
        <f>+'ANUAL '!M571-'ENERO-MARZO'!M569</f>
        <v>699.5799999999999</v>
      </c>
      <c r="N570" s="17">
        <f>+'ANUAL '!N571-'ENERO-MARZO'!N569</f>
        <v>763.3199999999999</v>
      </c>
      <c r="O570" s="17">
        <f>+'ANUAL '!O571-'ENERO-MARZO'!O569</f>
        <v>0</v>
      </c>
    </row>
    <row r="571" spans="1:15" ht="12.75">
      <c r="A571" s="38" t="s">
        <v>56</v>
      </c>
      <c r="B571" s="31"/>
      <c r="C571" s="31"/>
      <c r="D571" s="31"/>
      <c r="E571" s="31"/>
      <c r="F571" s="32"/>
      <c r="G571" s="10">
        <f>SUM(G572:G574)</f>
        <v>51910</v>
      </c>
      <c r="H571" s="10">
        <f aca="true" t="shared" si="60" ref="H571:O571">SUM(H572:H574)</f>
        <v>29747.6</v>
      </c>
      <c r="I571" s="10">
        <f t="shared" si="60"/>
        <v>0</v>
      </c>
      <c r="J571" s="10">
        <f t="shared" si="60"/>
        <v>81657.6</v>
      </c>
      <c r="K571" s="10">
        <f t="shared" si="60"/>
        <v>29747.600000000006</v>
      </c>
      <c r="L571" s="10">
        <f t="shared" si="60"/>
        <v>36964.8</v>
      </c>
      <c r="M571" s="10">
        <f t="shared" si="60"/>
        <v>36964.8</v>
      </c>
      <c r="N571" s="10">
        <f t="shared" si="60"/>
        <v>36964.8</v>
      </c>
      <c r="O571" s="10">
        <f t="shared" si="60"/>
        <v>0</v>
      </c>
    </row>
    <row r="572" spans="1:15" ht="12.75">
      <c r="A572" s="15"/>
      <c r="B572" s="36" t="s">
        <v>596</v>
      </c>
      <c r="C572" s="31"/>
      <c r="D572" s="31"/>
      <c r="E572" s="32"/>
      <c r="F572" s="16" t="s">
        <v>60</v>
      </c>
      <c r="G572" s="17">
        <f>+'ANUAL '!G573-'ENERO-MARZO'!G571</f>
        <v>13696</v>
      </c>
      <c r="H572" s="17">
        <f>+'ANUAL '!H573-'ENERO-MARZO'!H571</f>
        <v>29747.6</v>
      </c>
      <c r="I572" s="17">
        <f>+'ANUAL '!I573-'ENERO-MARZO'!I571</f>
        <v>0</v>
      </c>
      <c r="J572" s="17">
        <f>+'ANUAL '!J573-'ENERO-MARZO'!J571</f>
        <v>43443.6</v>
      </c>
      <c r="K572" s="17">
        <f>+'ANUAL '!K573-'ENERO-MARZO'!K571</f>
        <v>29747.600000000006</v>
      </c>
      <c r="L572" s="17">
        <f>+'ANUAL '!L573-'ENERO-MARZO'!L571</f>
        <v>36964.8</v>
      </c>
      <c r="M572" s="17">
        <f>+'ANUAL '!M573-'ENERO-MARZO'!M571</f>
        <v>36964.8</v>
      </c>
      <c r="N572" s="17">
        <f>+'ANUAL '!N573-'ENERO-MARZO'!N571</f>
        <v>36964.8</v>
      </c>
      <c r="O572" s="17">
        <f>+'ANUAL '!O573-'ENERO-MARZO'!O571</f>
        <v>0</v>
      </c>
    </row>
    <row r="573" spans="1:15" ht="12.75">
      <c r="A573" s="11"/>
      <c r="B573" s="35" t="s">
        <v>597</v>
      </c>
      <c r="C573" s="31"/>
      <c r="D573" s="31"/>
      <c r="E573" s="32"/>
      <c r="F573" s="12" t="s">
        <v>60</v>
      </c>
      <c r="G573" s="17">
        <f>+'ANUAL '!G574-'ENERO-MARZO'!G572</f>
        <v>11486</v>
      </c>
      <c r="H573" s="17">
        <f>+'ANUAL '!H574-'ENERO-MARZO'!H572</f>
        <v>0</v>
      </c>
      <c r="I573" s="17">
        <f>+'ANUAL '!I574-'ENERO-MARZO'!I572</f>
        <v>0</v>
      </c>
      <c r="J573" s="17">
        <f>+'ANUAL '!J574-'ENERO-MARZO'!J572</f>
        <v>11486</v>
      </c>
      <c r="K573" s="17">
        <f>+'ANUAL '!K574-'ENERO-MARZO'!K572</f>
        <v>0</v>
      </c>
      <c r="L573" s="17">
        <f>+'ANUAL '!L574-'ENERO-MARZO'!L572</f>
        <v>0</v>
      </c>
      <c r="M573" s="17">
        <f>+'ANUAL '!M574-'ENERO-MARZO'!M572</f>
        <v>0</v>
      </c>
      <c r="N573" s="17">
        <f>+'ANUAL '!N574-'ENERO-MARZO'!N572</f>
        <v>0</v>
      </c>
      <c r="O573" s="17">
        <f>+'ANUAL '!O574-'ENERO-MARZO'!O572</f>
        <v>0</v>
      </c>
    </row>
    <row r="574" spans="1:15" ht="12.75">
      <c r="A574" s="15"/>
      <c r="B574" s="36" t="s">
        <v>598</v>
      </c>
      <c r="C574" s="31"/>
      <c r="D574" s="31"/>
      <c r="E574" s="32"/>
      <c r="F574" s="16" t="s">
        <v>60</v>
      </c>
      <c r="G574" s="17">
        <f>+'ANUAL '!G575-'ENERO-MARZO'!G573</f>
        <v>26728</v>
      </c>
      <c r="H574" s="17">
        <f>+'ANUAL '!H575-'ENERO-MARZO'!H573</f>
        <v>0</v>
      </c>
      <c r="I574" s="17">
        <f>+'ANUAL '!I575-'ENERO-MARZO'!I573</f>
        <v>0</v>
      </c>
      <c r="J574" s="17">
        <f>+'ANUAL '!J575-'ENERO-MARZO'!J573</f>
        <v>26728</v>
      </c>
      <c r="K574" s="17">
        <f>+'ANUAL '!K575-'ENERO-MARZO'!K573</f>
        <v>0</v>
      </c>
      <c r="L574" s="17">
        <f>+'ANUAL '!L575-'ENERO-MARZO'!L573</f>
        <v>0</v>
      </c>
      <c r="M574" s="17">
        <f>+'ANUAL '!M575-'ENERO-MARZO'!M573</f>
        <v>0</v>
      </c>
      <c r="N574" s="17">
        <f>+'ANUAL '!N575-'ENERO-MARZO'!N573</f>
        <v>0</v>
      </c>
      <c r="O574" s="17">
        <f>+'ANUAL '!O575-'ENERO-MARZO'!O573</f>
        <v>0</v>
      </c>
    </row>
    <row r="575" spans="1:15" ht="12.75">
      <c r="A575" s="37" t="s">
        <v>599</v>
      </c>
      <c r="B575" s="31"/>
      <c r="C575" s="31"/>
      <c r="D575" s="31"/>
      <c r="E575" s="31"/>
      <c r="F575" s="32"/>
      <c r="G575" s="9">
        <f>SUM(G576+G586+G589+G593)</f>
        <v>479105</v>
      </c>
      <c r="H575" s="9">
        <f aca="true" t="shared" si="61" ref="H575:O575">SUM(H576+H586+H589+H593)</f>
        <v>872</v>
      </c>
      <c r="I575" s="9">
        <f t="shared" si="61"/>
        <v>27403</v>
      </c>
      <c r="J575" s="9">
        <f t="shared" si="61"/>
        <v>452574</v>
      </c>
      <c r="K575" s="9">
        <f t="shared" si="61"/>
        <v>17441.75</v>
      </c>
      <c r="L575" s="9">
        <f t="shared" si="61"/>
        <v>217152.12000000002</v>
      </c>
      <c r="M575" s="9">
        <f t="shared" si="61"/>
        <v>217152.12000000002</v>
      </c>
      <c r="N575" s="9">
        <f t="shared" si="61"/>
        <v>231299.67</v>
      </c>
      <c r="O575" s="9">
        <f t="shared" si="61"/>
        <v>0</v>
      </c>
    </row>
    <row r="576" spans="1:15" ht="12.75">
      <c r="A576" s="38" t="s">
        <v>17</v>
      </c>
      <c r="B576" s="31"/>
      <c r="C576" s="31"/>
      <c r="D576" s="31"/>
      <c r="E576" s="31"/>
      <c r="F576" s="32"/>
      <c r="G576" s="10">
        <f>SUM(G577:G585)</f>
        <v>414580</v>
      </c>
      <c r="H576" s="10">
        <f aca="true" t="shared" si="62" ref="H576:O576">SUM(H577:H585)</f>
        <v>0</v>
      </c>
      <c r="I576" s="10">
        <f t="shared" si="62"/>
        <v>0</v>
      </c>
      <c r="J576" s="10">
        <f t="shared" si="62"/>
        <v>414580</v>
      </c>
      <c r="K576" s="10">
        <f t="shared" si="62"/>
        <v>-5275.25</v>
      </c>
      <c r="L576" s="10">
        <f t="shared" si="62"/>
        <v>188657.89</v>
      </c>
      <c r="M576" s="10">
        <f t="shared" si="62"/>
        <v>188657.89</v>
      </c>
      <c r="N576" s="10">
        <f t="shared" si="62"/>
        <v>188657.89</v>
      </c>
      <c r="O576" s="10">
        <f t="shared" si="62"/>
        <v>0</v>
      </c>
    </row>
    <row r="577" spans="1:15" ht="12.75">
      <c r="A577" s="11"/>
      <c r="B577" s="35" t="s">
        <v>600</v>
      </c>
      <c r="C577" s="31"/>
      <c r="D577" s="31"/>
      <c r="E577" s="32"/>
      <c r="F577" s="12" t="s">
        <v>33</v>
      </c>
      <c r="G577" s="13">
        <f>+'ANUAL '!G578-'ENERO-MARZO'!G576</f>
        <v>14571</v>
      </c>
      <c r="H577" s="13">
        <f>+'ANUAL '!H578-'ENERO-MARZO'!H576</f>
        <v>0</v>
      </c>
      <c r="I577" s="13">
        <f>+'ANUAL '!I578-'ENERO-MARZO'!I576</f>
        <v>0</v>
      </c>
      <c r="J577" s="13">
        <f>+'ANUAL '!J578-'ENERO-MARZO'!J576</f>
        <v>14571</v>
      </c>
      <c r="K577" s="13">
        <f>+'ANUAL '!K578-'ENERO-MARZO'!K576</f>
        <v>0</v>
      </c>
      <c r="L577" s="13">
        <f>+'ANUAL '!L578-'ENERO-MARZO'!L576</f>
        <v>2596.39</v>
      </c>
      <c r="M577" s="13">
        <f>+'ANUAL '!M578-'ENERO-MARZO'!M576</f>
        <v>2596.39</v>
      </c>
      <c r="N577" s="13">
        <f>+'ANUAL '!N578-'ENERO-MARZO'!N576</f>
        <v>2596.39</v>
      </c>
      <c r="O577" s="13">
        <f>+'ANUAL '!O578-'ENERO-MARZO'!O576</f>
        <v>0</v>
      </c>
    </row>
    <row r="578" spans="1:15" ht="12.75">
      <c r="A578" s="15"/>
      <c r="B578" s="36" t="s">
        <v>601</v>
      </c>
      <c r="C578" s="31"/>
      <c r="D578" s="31"/>
      <c r="E578" s="32"/>
      <c r="F578" s="16" t="s">
        <v>21</v>
      </c>
      <c r="G578" s="13">
        <f>+'ANUAL '!G579-'ENERO-MARZO'!G577</f>
        <v>54860</v>
      </c>
      <c r="H578" s="13">
        <f>+'ANUAL '!H579-'ENERO-MARZO'!H577</f>
        <v>0</v>
      </c>
      <c r="I578" s="13">
        <f>+'ANUAL '!I579-'ENERO-MARZO'!I577</f>
        <v>0</v>
      </c>
      <c r="J578" s="13">
        <f>+'ANUAL '!J579-'ENERO-MARZO'!J577</f>
        <v>54860</v>
      </c>
      <c r="K578" s="13">
        <f>+'ANUAL '!K579-'ENERO-MARZO'!K577</f>
        <v>-5275.25</v>
      </c>
      <c r="L578" s="13">
        <f>+'ANUAL '!L579-'ENERO-MARZO'!L577</f>
        <v>26756.539999999997</v>
      </c>
      <c r="M578" s="13">
        <f>+'ANUAL '!M579-'ENERO-MARZO'!M577</f>
        <v>26756.539999999997</v>
      </c>
      <c r="N578" s="13">
        <f>+'ANUAL '!N579-'ENERO-MARZO'!N577</f>
        <v>26756.539999999997</v>
      </c>
      <c r="O578" s="13">
        <f>+'ANUAL '!O579-'ENERO-MARZO'!O577</f>
        <v>0</v>
      </c>
    </row>
    <row r="579" spans="1:15" ht="12.75">
      <c r="A579" s="11"/>
      <c r="B579" s="35" t="s">
        <v>602</v>
      </c>
      <c r="C579" s="31"/>
      <c r="D579" s="31"/>
      <c r="E579" s="32"/>
      <c r="F579" s="12" t="s">
        <v>39</v>
      </c>
      <c r="G579" s="13">
        <f>+'ANUAL '!G580-'ENERO-MARZO'!G578</f>
        <v>21716</v>
      </c>
      <c r="H579" s="13">
        <f>+'ANUAL '!H580-'ENERO-MARZO'!H578</f>
        <v>0</v>
      </c>
      <c r="I579" s="13">
        <f>+'ANUAL '!I580-'ENERO-MARZO'!I578</f>
        <v>0</v>
      </c>
      <c r="J579" s="13">
        <f>+'ANUAL '!J580-'ENERO-MARZO'!J578</f>
        <v>21716</v>
      </c>
      <c r="K579" s="13">
        <f>+'ANUAL '!K580-'ENERO-MARZO'!K578</f>
        <v>0</v>
      </c>
      <c r="L579" s="13">
        <f>+'ANUAL '!L580-'ENERO-MARZO'!L578</f>
        <v>10904.29</v>
      </c>
      <c r="M579" s="13">
        <f>+'ANUAL '!M580-'ENERO-MARZO'!M578</f>
        <v>10904.29</v>
      </c>
      <c r="N579" s="13">
        <f>+'ANUAL '!N580-'ENERO-MARZO'!N578</f>
        <v>10904.29</v>
      </c>
      <c r="O579" s="13">
        <f>+'ANUAL '!O580-'ENERO-MARZO'!O578</f>
        <v>0</v>
      </c>
    </row>
    <row r="580" spans="1:15" ht="15">
      <c r="A580" s="15"/>
      <c r="B580" s="36" t="s">
        <v>603</v>
      </c>
      <c r="C580" s="31"/>
      <c r="D580" s="31"/>
      <c r="E580" s="32"/>
      <c r="F580" s="16" t="s">
        <v>23</v>
      </c>
      <c r="G580" s="13">
        <f>+'ANUAL '!G581-'ENERO-MARZO'!G579</f>
        <v>0</v>
      </c>
      <c r="H580" s="13">
        <f>+'ANUAL '!H581-'ENERO-MARZO'!H579</f>
        <v>0</v>
      </c>
      <c r="I580" s="13">
        <f>+'ANUAL '!I581-'ENERO-MARZO'!I579</f>
        <v>0</v>
      </c>
      <c r="J580" s="13">
        <f>+'ANUAL '!J581-'ENERO-MARZO'!J579</f>
        <v>0</v>
      </c>
      <c r="K580" s="13">
        <f>+'ANUAL '!K581-'ENERO-MARZO'!K579</f>
        <v>0</v>
      </c>
      <c r="L580" s="13">
        <f>+'ANUAL '!L581-'ENERO-MARZO'!L579</f>
        <v>0</v>
      </c>
      <c r="M580" s="13">
        <f>+'ANUAL '!M581-'ENERO-MARZO'!M579</f>
        <v>0</v>
      </c>
      <c r="N580" s="13">
        <f>+'ANUAL '!N581-'ENERO-MARZO'!N579</f>
        <v>0</v>
      </c>
      <c r="O580" s="13">
        <f>+'ANUAL '!O581-'ENERO-MARZO'!O579</f>
        <v>0</v>
      </c>
    </row>
    <row r="581" spans="1:15" ht="12.75">
      <c r="A581" s="11"/>
      <c r="B581" s="35" t="s">
        <v>604</v>
      </c>
      <c r="C581" s="31"/>
      <c r="D581" s="31"/>
      <c r="E581" s="32"/>
      <c r="F581" s="12" t="s">
        <v>29</v>
      </c>
      <c r="G581" s="13">
        <f>+'ANUAL '!G582-'ENERO-MARZO'!G580</f>
        <v>0</v>
      </c>
      <c r="H581" s="13">
        <f>+'ANUAL '!H582-'ENERO-MARZO'!H580</f>
        <v>0</v>
      </c>
      <c r="I581" s="13">
        <f>+'ANUAL '!I582-'ENERO-MARZO'!I580</f>
        <v>0</v>
      </c>
      <c r="J581" s="13">
        <f>+'ANUAL '!J582-'ENERO-MARZO'!J580</f>
        <v>0</v>
      </c>
      <c r="K581" s="13">
        <f>+'ANUAL '!K582-'ENERO-MARZO'!K580</f>
        <v>0</v>
      </c>
      <c r="L581" s="13">
        <f>+'ANUAL '!L582-'ENERO-MARZO'!L580</f>
        <v>0</v>
      </c>
      <c r="M581" s="13">
        <f>+'ANUAL '!M582-'ENERO-MARZO'!M580</f>
        <v>0</v>
      </c>
      <c r="N581" s="13">
        <f>+'ANUAL '!N582-'ENERO-MARZO'!N580</f>
        <v>0</v>
      </c>
      <c r="O581" s="13">
        <f>+'ANUAL '!O582-'ENERO-MARZO'!O580</f>
        <v>0</v>
      </c>
    </row>
    <row r="582" spans="1:15" ht="12.75">
      <c r="A582" s="15"/>
      <c r="B582" s="36" t="s">
        <v>605</v>
      </c>
      <c r="C582" s="31"/>
      <c r="D582" s="31"/>
      <c r="E582" s="32"/>
      <c r="F582" s="16" t="s">
        <v>19</v>
      </c>
      <c r="G582" s="13">
        <f>+'ANUAL '!G583-'ENERO-MARZO'!G581</f>
        <v>11916</v>
      </c>
      <c r="H582" s="13">
        <f>+'ANUAL '!H583-'ENERO-MARZO'!H581</f>
        <v>0</v>
      </c>
      <c r="I582" s="13">
        <f>+'ANUAL '!I583-'ENERO-MARZO'!I581</f>
        <v>0</v>
      </c>
      <c r="J582" s="13">
        <f>+'ANUAL '!J583-'ENERO-MARZO'!J581</f>
        <v>11916</v>
      </c>
      <c r="K582" s="13">
        <f>+'ANUAL '!K583-'ENERO-MARZO'!K581</f>
        <v>0</v>
      </c>
      <c r="L582" s="13">
        <f>+'ANUAL '!L583-'ENERO-MARZO'!L581</f>
        <v>1000</v>
      </c>
      <c r="M582" s="13">
        <f>+'ANUAL '!M583-'ENERO-MARZO'!M581</f>
        <v>1000</v>
      </c>
      <c r="N582" s="13">
        <f>+'ANUAL '!N583-'ENERO-MARZO'!N581</f>
        <v>1000</v>
      </c>
      <c r="O582" s="13">
        <f>+'ANUAL '!O583-'ENERO-MARZO'!O581</f>
        <v>0</v>
      </c>
    </row>
    <row r="583" spans="1:15" ht="12.75">
      <c r="A583" s="11"/>
      <c r="B583" s="35" t="s">
        <v>606</v>
      </c>
      <c r="C583" s="31"/>
      <c r="D583" s="31"/>
      <c r="E583" s="32"/>
      <c r="F583" s="12" t="s">
        <v>25</v>
      </c>
      <c r="G583" s="13">
        <f>+'ANUAL '!G584-'ENERO-MARZO'!G582</f>
        <v>276810</v>
      </c>
      <c r="H583" s="13">
        <f>+'ANUAL '!H584-'ENERO-MARZO'!H582</f>
        <v>0</v>
      </c>
      <c r="I583" s="13">
        <f>+'ANUAL '!I584-'ENERO-MARZO'!I582</f>
        <v>0</v>
      </c>
      <c r="J583" s="13">
        <f>+'ANUAL '!J584-'ENERO-MARZO'!J582</f>
        <v>276810</v>
      </c>
      <c r="K583" s="13">
        <f>+'ANUAL '!K584-'ENERO-MARZO'!K582</f>
        <v>0</v>
      </c>
      <c r="L583" s="13">
        <f>+'ANUAL '!L584-'ENERO-MARZO'!L582</f>
        <v>141274.61000000002</v>
      </c>
      <c r="M583" s="13">
        <f>+'ANUAL '!M584-'ENERO-MARZO'!M582</f>
        <v>141274.61000000002</v>
      </c>
      <c r="N583" s="13">
        <f>+'ANUAL '!N584-'ENERO-MARZO'!N582</f>
        <v>141274.61000000002</v>
      </c>
      <c r="O583" s="13">
        <f>+'ANUAL '!O584-'ENERO-MARZO'!O582</f>
        <v>0</v>
      </c>
    </row>
    <row r="584" spans="1:15" ht="12.75">
      <c r="A584" s="15"/>
      <c r="B584" s="36" t="s">
        <v>607</v>
      </c>
      <c r="C584" s="31"/>
      <c r="D584" s="31"/>
      <c r="E584" s="32"/>
      <c r="F584" s="16" t="s">
        <v>37</v>
      </c>
      <c r="G584" s="13">
        <f>+'ANUAL '!G585-'ENERO-MARZO'!G583</f>
        <v>15000</v>
      </c>
      <c r="H584" s="13">
        <f>+'ANUAL '!H585-'ENERO-MARZO'!H583</f>
        <v>0</v>
      </c>
      <c r="I584" s="13">
        <f>+'ANUAL '!I585-'ENERO-MARZO'!I583</f>
        <v>0</v>
      </c>
      <c r="J584" s="13">
        <f>+'ANUAL '!J585-'ENERO-MARZO'!J583</f>
        <v>15000</v>
      </c>
      <c r="K584" s="13">
        <f>+'ANUAL '!K585-'ENERO-MARZO'!K583</f>
        <v>0</v>
      </c>
      <c r="L584" s="13">
        <f>+'ANUAL '!L585-'ENERO-MARZO'!L583</f>
        <v>1200</v>
      </c>
      <c r="M584" s="13">
        <f>+'ANUAL '!M585-'ENERO-MARZO'!M583</f>
        <v>1200</v>
      </c>
      <c r="N584" s="13">
        <f>+'ANUAL '!N585-'ENERO-MARZO'!N583</f>
        <v>1200</v>
      </c>
      <c r="O584" s="13">
        <f>+'ANUAL '!O585-'ENERO-MARZO'!O583</f>
        <v>0</v>
      </c>
    </row>
    <row r="585" spans="1:15" ht="12.75">
      <c r="A585" s="11"/>
      <c r="B585" s="35" t="s">
        <v>608</v>
      </c>
      <c r="C585" s="31"/>
      <c r="D585" s="31"/>
      <c r="E585" s="32"/>
      <c r="F585" s="12" t="s">
        <v>41</v>
      </c>
      <c r="G585" s="13">
        <f>+'ANUAL '!G586-'ENERO-MARZO'!G584</f>
        <v>19707</v>
      </c>
      <c r="H585" s="13">
        <f>+'ANUAL '!H586-'ENERO-MARZO'!H584</f>
        <v>0</v>
      </c>
      <c r="I585" s="13">
        <f>+'ANUAL '!I586-'ENERO-MARZO'!I584</f>
        <v>0</v>
      </c>
      <c r="J585" s="13">
        <f>+'ANUAL '!J586-'ENERO-MARZO'!J584</f>
        <v>19707</v>
      </c>
      <c r="K585" s="13">
        <f>+'ANUAL '!K586-'ENERO-MARZO'!K584</f>
        <v>0</v>
      </c>
      <c r="L585" s="13">
        <f>+'ANUAL '!L586-'ENERO-MARZO'!L584</f>
        <v>4926.060000000001</v>
      </c>
      <c r="M585" s="13">
        <f>+'ANUAL '!M586-'ENERO-MARZO'!M584</f>
        <v>4926.060000000001</v>
      </c>
      <c r="N585" s="13">
        <f>+'ANUAL '!N586-'ENERO-MARZO'!N584</f>
        <v>4926.060000000001</v>
      </c>
      <c r="O585" s="13">
        <f>+'ANUAL '!O586-'ENERO-MARZO'!O584</f>
        <v>0</v>
      </c>
    </row>
    <row r="586" spans="1:15" ht="12.75">
      <c r="A586" s="38" t="s">
        <v>187</v>
      </c>
      <c r="B586" s="31"/>
      <c r="C586" s="31"/>
      <c r="D586" s="31"/>
      <c r="E586" s="31"/>
      <c r="F586" s="32"/>
      <c r="G586" s="10">
        <f>SUM(G587:G588)</f>
        <v>3000</v>
      </c>
      <c r="H586" s="10">
        <f aca="true" t="shared" si="63" ref="H586:O586">SUM(H587:H588)</f>
        <v>872</v>
      </c>
      <c r="I586" s="10">
        <f t="shared" si="63"/>
        <v>3372</v>
      </c>
      <c r="J586" s="10">
        <f t="shared" si="63"/>
        <v>500</v>
      </c>
      <c r="K586" s="10">
        <f t="shared" si="63"/>
        <v>500</v>
      </c>
      <c r="L586" s="10">
        <f t="shared" si="63"/>
        <v>500</v>
      </c>
      <c r="M586" s="10">
        <f t="shared" si="63"/>
        <v>500</v>
      </c>
      <c r="N586" s="10">
        <f t="shared" si="63"/>
        <v>500</v>
      </c>
      <c r="O586" s="10">
        <f t="shared" si="63"/>
        <v>0</v>
      </c>
    </row>
    <row r="587" spans="1:15" ht="12.75">
      <c r="A587" s="15"/>
      <c r="B587" s="36" t="s">
        <v>610</v>
      </c>
      <c r="C587" s="31"/>
      <c r="D587" s="31"/>
      <c r="E587" s="32"/>
      <c r="F587" s="16" t="s">
        <v>289</v>
      </c>
      <c r="G587" s="17">
        <f>+'ANUAL '!G589-'ENERO-MARZO'!G586</f>
        <v>1500</v>
      </c>
      <c r="H587" s="17">
        <f>+'ANUAL '!H589-'ENERO-MARZO'!H586</f>
        <v>872</v>
      </c>
      <c r="I587" s="17">
        <f>+'ANUAL '!I589-'ENERO-MARZO'!I586</f>
        <v>2372</v>
      </c>
      <c r="J587" s="17">
        <f>+'ANUAL '!J589-'ENERO-MARZO'!J586</f>
        <v>0</v>
      </c>
      <c r="K587" s="17">
        <f>+'ANUAL '!K589-'ENERO-MARZO'!K586</f>
        <v>0</v>
      </c>
      <c r="L587" s="17">
        <f>+'ANUAL '!L589-'ENERO-MARZO'!L586</f>
        <v>0</v>
      </c>
      <c r="M587" s="17">
        <f>+'ANUAL '!M589-'ENERO-MARZO'!M586</f>
        <v>0</v>
      </c>
      <c r="N587" s="17">
        <f>+'ANUAL '!N589-'ENERO-MARZO'!N586</f>
        <v>0</v>
      </c>
      <c r="O587" s="17">
        <f>+'ANUAL '!O589-'ENERO-MARZO'!O586</f>
        <v>0</v>
      </c>
    </row>
    <row r="588" spans="1:15" ht="15">
      <c r="A588" s="11"/>
      <c r="B588" s="35" t="s">
        <v>611</v>
      </c>
      <c r="C588" s="31"/>
      <c r="D588" s="31"/>
      <c r="E588" s="32"/>
      <c r="F588" s="12" t="s">
        <v>303</v>
      </c>
      <c r="G588" s="17">
        <f>+'ANUAL '!G590-'ENERO-MARZO'!G587</f>
        <v>1500</v>
      </c>
      <c r="H588" s="17">
        <f>+'ANUAL '!H590-'ENERO-MARZO'!H587</f>
        <v>0</v>
      </c>
      <c r="I588" s="17">
        <f>+'ANUAL '!I590-'ENERO-MARZO'!I587</f>
        <v>1000</v>
      </c>
      <c r="J588" s="17">
        <f>+'ANUAL '!J590-'ENERO-MARZO'!J587</f>
        <v>500</v>
      </c>
      <c r="K588" s="17">
        <f>+'ANUAL '!K590-'ENERO-MARZO'!K587</f>
        <v>500</v>
      </c>
      <c r="L588" s="17">
        <f>+'ANUAL '!L590-'ENERO-MARZO'!L587</f>
        <v>500</v>
      </c>
      <c r="M588" s="17">
        <f>+'ANUAL '!M590-'ENERO-MARZO'!M587</f>
        <v>500</v>
      </c>
      <c r="N588" s="17">
        <f>+'ANUAL '!N590-'ENERO-MARZO'!N587</f>
        <v>500</v>
      </c>
      <c r="O588" s="17">
        <f>+'ANUAL '!O590-'ENERO-MARZO'!O587</f>
        <v>0</v>
      </c>
    </row>
    <row r="589" spans="1:15" ht="12.75">
      <c r="A589" s="38" t="s">
        <v>43</v>
      </c>
      <c r="B589" s="31"/>
      <c r="C589" s="31"/>
      <c r="D589" s="31"/>
      <c r="E589" s="31"/>
      <c r="F589" s="32"/>
      <c r="G589" s="10">
        <f>SUM(G590:G592)</f>
        <v>57885</v>
      </c>
      <c r="H589" s="10">
        <f aca="true" t="shared" si="64" ref="H589:O589">SUM(H590:H592)</f>
        <v>0</v>
      </c>
      <c r="I589" s="10">
        <f t="shared" si="64"/>
        <v>24031</v>
      </c>
      <c r="J589" s="10">
        <f t="shared" si="64"/>
        <v>33854</v>
      </c>
      <c r="K589" s="10">
        <f t="shared" si="64"/>
        <v>22217</v>
      </c>
      <c r="L589" s="10">
        <f t="shared" si="64"/>
        <v>27994.23</v>
      </c>
      <c r="M589" s="10">
        <f t="shared" si="64"/>
        <v>27994.23</v>
      </c>
      <c r="N589" s="10">
        <f t="shared" si="64"/>
        <v>42141.78</v>
      </c>
      <c r="O589" s="10">
        <f t="shared" si="64"/>
        <v>0</v>
      </c>
    </row>
    <row r="590" spans="1:15" ht="12.75">
      <c r="A590" s="15"/>
      <c r="B590" s="36" t="s">
        <v>612</v>
      </c>
      <c r="C590" s="31"/>
      <c r="D590" s="31"/>
      <c r="E590" s="32"/>
      <c r="F590" s="16" t="s">
        <v>51</v>
      </c>
      <c r="G590" s="17">
        <f>+'ANUAL '!G592-'ENERO-MARZO'!G589</f>
        <v>46248</v>
      </c>
      <c r="H590" s="17">
        <f>+'ANUAL '!H592-'ENERO-MARZO'!H589</f>
        <v>0</v>
      </c>
      <c r="I590" s="17">
        <f>+'ANUAL '!I592-'ENERO-MARZO'!I589</f>
        <v>24031</v>
      </c>
      <c r="J590" s="17">
        <f>+'ANUAL '!J592-'ENERO-MARZO'!J589</f>
        <v>22217</v>
      </c>
      <c r="K590" s="17">
        <f>+'ANUAL '!K592-'ENERO-MARZO'!K589</f>
        <v>22217</v>
      </c>
      <c r="L590" s="17">
        <f>+'ANUAL '!L592-'ENERO-MARZO'!L589</f>
        <v>22217</v>
      </c>
      <c r="M590" s="17">
        <f>+'ANUAL '!M592-'ENERO-MARZO'!M589</f>
        <v>22217</v>
      </c>
      <c r="N590" s="17">
        <f>+'ANUAL '!N592-'ENERO-MARZO'!N589</f>
        <v>34298.4</v>
      </c>
      <c r="O590" s="17">
        <f>+'ANUAL '!O592-'ENERO-MARZO'!O589</f>
        <v>0</v>
      </c>
    </row>
    <row r="591" spans="1:15" ht="12.75">
      <c r="A591" s="11"/>
      <c r="B591" s="35" t="s">
        <v>613</v>
      </c>
      <c r="C591" s="31"/>
      <c r="D591" s="31"/>
      <c r="E591" s="32"/>
      <c r="F591" s="12" t="s">
        <v>55</v>
      </c>
      <c r="G591" s="17">
        <f>+'ANUAL '!G593-'ENERO-MARZO'!G590</f>
        <v>8751</v>
      </c>
      <c r="H591" s="17">
        <f>+'ANUAL '!H593-'ENERO-MARZO'!H590</f>
        <v>0</v>
      </c>
      <c r="I591" s="17">
        <f>+'ANUAL '!I593-'ENERO-MARZO'!I590</f>
        <v>0</v>
      </c>
      <c r="J591" s="17">
        <f>+'ANUAL '!J593-'ENERO-MARZO'!J590</f>
        <v>8751</v>
      </c>
      <c r="K591" s="17">
        <f>+'ANUAL '!K593-'ENERO-MARZO'!K590</f>
        <v>0</v>
      </c>
      <c r="L591" s="17">
        <f>+'ANUAL '!L593-'ENERO-MARZO'!L590</f>
        <v>4343.78</v>
      </c>
      <c r="M591" s="17">
        <f>+'ANUAL '!M593-'ENERO-MARZO'!M590</f>
        <v>4343.78</v>
      </c>
      <c r="N591" s="17">
        <f>+'ANUAL '!N593-'ENERO-MARZO'!N590</f>
        <v>5897.28</v>
      </c>
      <c r="O591" s="17">
        <f>+'ANUAL '!O593-'ENERO-MARZO'!O590</f>
        <v>0</v>
      </c>
    </row>
    <row r="592" spans="1:15" ht="15">
      <c r="A592" s="15"/>
      <c r="B592" s="36" t="s">
        <v>614</v>
      </c>
      <c r="C592" s="31"/>
      <c r="D592" s="31"/>
      <c r="E592" s="32"/>
      <c r="F592" s="16" t="s">
        <v>53</v>
      </c>
      <c r="G592" s="17">
        <f>+'ANUAL '!G594-'ENERO-MARZO'!G591</f>
        <v>2886</v>
      </c>
      <c r="H592" s="17">
        <f>+'ANUAL '!H594-'ENERO-MARZO'!H591</f>
        <v>0</v>
      </c>
      <c r="I592" s="17">
        <f>+'ANUAL '!I594-'ENERO-MARZO'!I591</f>
        <v>0</v>
      </c>
      <c r="J592" s="17">
        <f>+'ANUAL '!J594-'ENERO-MARZO'!J591</f>
        <v>2886</v>
      </c>
      <c r="K592" s="17">
        <f>+'ANUAL '!K594-'ENERO-MARZO'!K591</f>
        <v>0</v>
      </c>
      <c r="L592" s="17">
        <f>+'ANUAL '!L594-'ENERO-MARZO'!L591</f>
        <v>1433.4500000000003</v>
      </c>
      <c r="M592" s="17">
        <f>+'ANUAL '!M594-'ENERO-MARZO'!M591</f>
        <v>1433.4500000000003</v>
      </c>
      <c r="N592" s="17">
        <f>+'ANUAL '!N594-'ENERO-MARZO'!N591</f>
        <v>1946.1</v>
      </c>
      <c r="O592" s="17">
        <f>+'ANUAL '!O594-'ENERO-MARZO'!O591</f>
        <v>0</v>
      </c>
    </row>
    <row r="593" spans="1:15" ht="12.75">
      <c r="A593" s="38" t="s">
        <v>56</v>
      </c>
      <c r="B593" s="31"/>
      <c r="C593" s="31"/>
      <c r="D593" s="31"/>
      <c r="E593" s="31"/>
      <c r="F593" s="32"/>
      <c r="G593" s="10">
        <f>SUM(G594)</f>
        <v>3640</v>
      </c>
      <c r="H593" s="10">
        <f aca="true" t="shared" si="65" ref="H593:O593">SUM(H594)</f>
        <v>0</v>
      </c>
      <c r="I593" s="10">
        <f t="shared" si="65"/>
        <v>0</v>
      </c>
      <c r="J593" s="10">
        <f t="shared" si="65"/>
        <v>3640</v>
      </c>
      <c r="K593" s="10">
        <f t="shared" si="65"/>
        <v>0</v>
      </c>
      <c r="L593" s="10">
        <f t="shared" si="65"/>
        <v>0</v>
      </c>
      <c r="M593" s="10">
        <f t="shared" si="65"/>
        <v>0</v>
      </c>
      <c r="N593" s="10">
        <f t="shared" si="65"/>
        <v>0</v>
      </c>
      <c r="O593" s="10">
        <f t="shared" si="65"/>
        <v>0</v>
      </c>
    </row>
    <row r="594" spans="1:15" ht="12.75">
      <c r="A594" s="11"/>
      <c r="B594" s="35" t="s">
        <v>615</v>
      </c>
      <c r="C594" s="31"/>
      <c r="D594" s="31"/>
      <c r="E594" s="32"/>
      <c r="F594" s="12" t="s">
        <v>60</v>
      </c>
      <c r="G594" s="13">
        <f>+'ANUAL '!G596-'ENERO-MARZO'!G593</f>
        <v>3640</v>
      </c>
      <c r="H594" s="13">
        <f>+'ANUAL '!H596-'ENERO-MARZO'!H593</f>
        <v>0</v>
      </c>
      <c r="I594" s="13">
        <f>+'ANUAL '!I596-'ENERO-MARZO'!I593</f>
        <v>0</v>
      </c>
      <c r="J594" s="13">
        <f>+'ANUAL '!J596-'ENERO-MARZO'!J593</f>
        <v>3640</v>
      </c>
      <c r="K594" s="13">
        <f>+'ANUAL '!K596-'ENERO-MARZO'!K593</f>
        <v>0</v>
      </c>
      <c r="L594" s="13">
        <f>+'ANUAL '!L596-'ENERO-MARZO'!L593</f>
        <v>0</v>
      </c>
      <c r="M594" s="13">
        <f>+'ANUAL '!M596-'ENERO-MARZO'!M593</f>
        <v>0</v>
      </c>
      <c r="N594" s="13">
        <f>+'ANUAL '!N596-'ENERO-MARZO'!N593</f>
        <v>0</v>
      </c>
      <c r="O594" s="13">
        <f>+'ANUAL '!O596-'ENERO-MARZO'!O593</f>
        <v>0</v>
      </c>
    </row>
    <row r="595" spans="1:15" ht="12.75">
      <c r="A595" s="37" t="s">
        <v>616</v>
      </c>
      <c r="B595" s="31"/>
      <c r="C595" s="31"/>
      <c r="D595" s="31"/>
      <c r="E595" s="31"/>
      <c r="F595" s="32"/>
      <c r="G595" s="9">
        <f>SUM(G596+G605+G609)</f>
        <v>149876</v>
      </c>
      <c r="H595" s="9">
        <f aca="true" t="shared" si="66" ref="H595:O595">SUM(H596+H605+H609)</f>
        <v>0</v>
      </c>
      <c r="I595" s="9">
        <f t="shared" si="66"/>
        <v>1306</v>
      </c>
      <c r="J595" s="9">
        <f t="shared" si="66"/>
        <v>148570</v>
      </c>
      <c r="K595" s="9">
        <f t="shared" si="66"/>
        <v>-2092.5399999999936</v>
      </c>
      <c r="L595" s="9">
        <f t="shared" si="66"/>
        <v>146832.18</v>
      </c>
      <c r="M595" s="9">
        <f t="shared" si="66"/>
        <v>146832.18</v>
      </c>
      <c r="N595" s="9">
        <f t="shared" si="66"/>
        <v>147173.12</v>
      </c>
      <c r="O595" s="9">
        <f t="shared" si="66"/>
        <v>0</v>
      </c>
    </row>
    <row r="596" spans="1:15" ht="12.75">
      <c r="A596" s="38" t="s">
        <v>17</v>
      </c>
      <c r="B596" s="31"/>
      <c r="C596" s="31"/>
      <c r="D596" s="31"/>
      <c r="E596" s="31"/>
      <c r="F596" s="32"/>
      <c r="G596" s="10">
        <f>SUM(G597:G604)</f>
        <v>140921</v>
      </c>
      <c r="H596" s="10">
        <f aca="true" t="shared" si="67" ref="H596:O596">SUM(H597:H604)</f>
        <v>0</v>
      </c>
      <c r="I596" s="10">
        <f t="shared" si="67"/>
        <v>0</v>
      </c>
      <c r="J596" s="10">
        <f t="shared" si="67"/>
        <v>140921</v>
      </c>
      <c r="K596" s="10">
        <f t="shared" si="67"/>
        <v>-3786.5399999999936</v>
      </c>
      <c r="L596" s="10">
        <f t="shared" si="67"/>
        <v>141216.57</v>
      </c>
      <c r="M596" s="10">
        <f t="shared" si="67"/>
        <v>141216.57</v>
      </c>
      <c r="N596" s="10">
        <f t="shared" si="67"/>
        <v>141216.57</v>
      </c>
      <c r="O596" s="10">
        <f t="shared" si="67"/>
        <v>0</v>
      </c>
    </row>
    <row r="597" spans="1:15" ht="12.75">
      <c r="A597" s="15"/>
      <c r="B597" s="36" t="s">
        <v>617</v>
      </c>
      <c r="C597" s="31"/>
      <c r="D597" s="31"/>
      <c r="E597" s="32"/>
      <c r="F597" s="16" t="s">
        <v>33</v>
      </c>
      <c r="G597" s="17">
        <f>+'ANUAL '!G599-'ENERO-MARZO'!G596</f>
        <v>5221</v>
      </c>
      <c r="H597" s="17">
        <f>+'ANUAL '!H599-'ENERO-MARZO'!H596</f>
        <v>0</v>
      </c>
      <c r="I597" s="17">
        <f>+'ANUAL '!I599-'ENERO-MARZO'!I596</f>
        <v>0</v>
      </c>
      <c r="J597" s="17">
        <f>+'ANUAL '!J599-'ENERO-MARZO'!J596</f>
        <v>5221</v>
      </c>
      <c r="K597" s="17">
        <f>+'ANUAL '!K599-'ENERO-MARZO'!K596</f>
        <v>0</v>
      </c>
      <c r="L597" s="17">
        <f>+'ANUAL '!L599-'ENERO-MARZO'!L596</f>
        <v>2596.39</v>
      </c>
      <c r="M597" s="17">
        <f>+'ANUAL '!M599-'ENERO-MARZO'!M596</f>
        <v>2596.39</v>
      </c>
      <c r="N597" s="17">
        <f>+'ANUAL '!N599-'ENERO-MARZO'!N596</f>
        <v>2596.39</v>
      </c>
      <c r="O597" s="17">
        <f>+'ANUAL '!O599-'ENERO-MARZO'!O596</f>
        <v>0</v>
      </c>
    </row>
    <row r="598" spans="1:15" ht="12.75">
      <c r="A598" s="11"/>
      <c r="B598" s="35" t="s">
        <v>618</v>
      </c>
      <c r="C598" s="31"/>
      <c r="D598" s="31"/>
      <c r="E598" s="32"/>
      <c r="F598" s="12" t="s">
        <v>21</v>
      </c>
      <c r="G598" s="17">
        <f>+'ANUAL '!G600-'ENERO-MARZO'!G597</f>
        <v>19576</v>
      </c>
      <c r="H598" s="17">
        <f>+'ANUAL '!H600-'ENERO-MARZO'!H597</f>
        <v>0</v>
      </c>
      <c r="I598" s="17">
        <f>+'ANUAL '!I600-'ENERO-MARZO'!I597</f>
        <v>0</v>
      </c>
      <c r="J598" s="17">
        <f>+'ANUAL '!J600-'ENERO-MARZO'!J597</f>
        <v>19576</v>
      </c>
      <c r="K598" s="17">
        <f>+'ANUAL '!K600-'ENERO-MARZO'!K597</f>
        <v>-3786.5399999999936</v>
      </c>
      <c r="L598" s="17">
        <f>+'ANUAL '!L600-'ENERO-MARZO'!L597</f>
        <v>19892.33</v>
      </c>
      <c r="M598" s="17">
        <f>+'ANUAL '!M600-'ENERO-MARZO'!M597</f>
        <v>19892.33</v>
      </c>
      <c r="N598" s="17">
        <f>+'ANUAL '!N600-'ENERO-MARZO'!N597</f>
        <v>19892.33</v>
      </c>
      <c r="O598" s="17">
        <f>+'ANUAL '!O600-'ENERO-MARZO'!O597</f>
        <v>0</v>
      </c>
    </row>
    <row r="599" spans="1:17" ht="12.75">
      <c r="A599" s="15"/>
      <c r="B599" s="36" t="s">
        <v>619</v>
      </c>
      <c r="C599" s="31"/>
      <c r="D599" s="31"/>
      <c r="E599" s="32"/>
      <c r="F599" s="16" t="s">
        <v>25</v>
      </c>
      <c r="G599" s="17">
        <f>+'ANUAL '!G601-'ENERO-MARZO'!G598</f>
        <v>89256</v>
      </c>
      <c r="H599" s="17">
        <f>+'ANUAL '!H601-'ENERO-MARZO'!H598</f>
        <v>0</v>
      </c>
      <c r="I599" s="17">
        <f>+'ANUAL '!I601-'ENERO-MARZO'!I598</f>
        <v>0</v>
      </c>
      <c r="J599" s="17">
        <f>+'ANUAL '!J601-'ENERO-MARZO'!J598</f>
        <v>89256</v>
      </c>
      <c r="K599" s="17">
        <f>+'ANUAL '!K601-'ENERO-MARZO'!K598</f>
        <v>0</v>
      </c>
      <c r="L599" s="17">
        <f>+'ANUAL '!L601-'ENERO-MARZO'!L598</f>
        <v>93808.18000000001</v>
      </c>
      <c r="M599" s="17">
        <f>+'ANUAL '!M601-'ENERO-MARZO'!M598</f>
        <v>93808.18000000001</v>
      </c>
      <c r="N599" s="17">
        <f>+'ANUAL '!N601-'ENERO-MARZO'!N598</f>
        <v>93808.18000000001</v>
      </c>
      <c r="O599" s="17">
        <f>+'ANUAL '!O601-'ENERO-MARZO'!O598</f>
        <v>0</v>
      </c>
      <c r="Q599" t="s">
        <v>645</v>
      </c>
    </row>
    <row r="600" spans="1:15" ht="12.75">
      <c r="A600" s="11"/>
      <c r="B600" s="35" t="s">
        <v>620</v>
      </c>
      <c r="C600" s="31"/>
      <c r="D600" s="31"/>
      <c r="E600" s="32"/>
      <c r="F600" s="12" t="s">
        <v>39</v>
      </c>
      <c r="G600" s="17">
        <f>+'ANUAL '!G602-'ENERO-MARZO'!G599</f>
        <v>7344</v>
      </c>
      <c r="H600" s="17">
        <f>+'ANUAL '!H602-'ENERO-MARZO'!H599</f>
        <v>0</v>
      </c>
      <c r="I600" s="17">
        <f>+'ANUAL '!I602-'ENERO-MARZO'!I599</f>
        <v>0</v>
      </c>
      <c r="J600" s="17">
        <f>+'ANUAL '!J602-'ENERO-MARZO'!J599</f>
        <v>7344</v>
      </c>
      <c r="K600" s="17">
        <f>+'ANUAL '!K602-'ENERO-MARZO'!K599</f>
        <v>0</v>
      </c>
      <c r="L600" s="17">
        <f>+'ANUAL '!L602-'ENERO-MARZO'!L599</f>
        <v>7709.15</v>
      </c>
      <c r="M600" s="17">
        <f>+'ANUAL '!M602-'ENERO-MARZO'!M599</f>
        <v>7709.15</v>
      </c>
      <c r="N600" s="17">
        <f>+'ANUAL '!N602-'ENERO-MARZO'!N599</f>
        <v>7709.15</v>
      </c>
      <c r="O600" s="17">
        <f>+'ANUAL '!O602-'ENERO-MARZO'!O599</f>
        <v>0</v>
      </c>
    </row>
    <row r="601" spans="1:15" ht="12.75">
      <c r="A601" s="15"/>
      <c r="B601" s="36" t="s">
        <v>621</v>
      </c>
      <c r="C601" s="31"/>
      <c r="D601" s="31"/>
      <c r="E601" s="32"/>
      <c r="F601" s="16" t="s">
        <v>29</v>
      </c>
      <c r="G601" s="17">
        <f>+'ANUAL '!G603-'ENERO-MARZO'!G600</f>
        <v>0</v>
      </c>
      <c r="H601" s="17">
        <f>+'ANUAL '!H603-'ENERO-MARZO'!H600</f>
        <v>0</v>
      </c>
      <c r="I601" s="17">
        <f>+'ANUAL '!I603-'ENERO-MARZO'!I600</f>
        <v>0</v>
      </c>
      <c r="J601" s="17">
        <f>+'ANUAL '!J603-'ENERO-MARZO'!J600</f>
        <v>0</v>
      </c>
      <c r="K601" s="17">
        <f>+'ANUAL '!K603-'ENERO-MARZO'!K600</f>
        <v>0</v>
      </c>
      <c r="L601" s="17">
        <f>+'ANUAL '!L603-'ENERO-MARZO'!L600</f>
        <v>0</v>
      </c>
      <c r="M601" s="17">
        <f>+'ANUAL '!M603-'ENERO-MARZO'!M600</f>
        <v>0</v>
      </c>
      <c r="N601" s="17">
        <f>+'ANUAL '!N603-'ENERO-MARZO'!N600</f>
        <v>0</v>
      </c>
      <c r="O601" s="17">
        <f>+'ANUAL '!O603-'ENERO-MARZO'!O600</f>
        <v>0</v>
      </c>
    </row>
    <row r="602" spans="1:15" ht="12.75">
      <c r="A602" s="11"/>
      <c r="B602" s="35" t="s">
        <v>622</v>
      </c>
      <c r="C602" s="31"/>
      <c r="D602" s="31"/>
      <c r="E602" s="32"/>
      <c r="F602" s="12" t="s">
        <v>41</v>
      </c>
      <c r="G602" s="17">
        <f>+'ANUAL '!G604-'ENERO-MARZO'!G601</f>
        <v>5016</v>
      </c>
      <c r="H602" s="17">
        <f>+'ANUAL '!H604-'ENERO-MARZO'!H601</f>
        <v>0</v>
      </c>
      <c r="I602" s="17">
        <f>+'ANUAL '!I604-'ENERO-MARZO'!I601</f>
        <v>0</v>
      </c>
      <c r="J602" s="17">
        <f>+'ANUAL '!J604-'ENERO-MARZO'!J601</f>
        <v>5016</v>
      </c>
      <c r="K602" s="17">
        <f>+'ANUAL '!K604-'ENERO-MARZO'!K601</f>
        <v>0</v>
      </c>
      <c r="L602" s="17">
        <f>+'ANUAL '!L604-'ENERO-MARZO'!L601</f>
        <v>4926.06</v>
      </c>
      <c r="M602" s="17">
        <f>+'ANUAL '!M604-'ENERO-MARZO'!M601</f>
        <v>4926.06</v>
      </c>
      <c r="N602" s="17">
        <f>+'ANUAL '!N604-'ENERO-MARZO'!N601</f>
        <v>4926.06</v>
      </c>
      <c r="O602" s="17">
        <f>+'ANUAL '!O604-'ENERO-MARZO'!O601</f>
        <v>0</v>
      </c>
    </row>
    <row r="603" spans="1:15" ht="12.75">
      <c r="A603" s="15"/>
      <c r="B603" s="36" t="s">
        <v>623</v>
      </c>
      <c r="C603" s="31"/>
      <c r="D603" s="31"/>
      <c r="E603" s="32"/>
      <c r="F603" s="16" t="s">
        <v>37</v>
      </c>
      <c r="G603" s="17">
        <f>+'ANUAL '!G605-'ENERO-MARZO'!G602</f>
        <v>7500</v>
      </c>
      <c r="H603" s="17">
        <f>+'ANUAL '!H605-'ENERO-MARZO'!H602</f>
        <v>0</v>
      </c>
      <c r="I603" s="17">
        <f>+'ANUAL '!I605-'ENERO-MARZO'!I602</f>
        <v>0</v>
      </c>
      <c r="J603" s="17">
        <f>+'ANUAL '!J605-'ENERO-MARZO'!J602</f>
        <v>7500</v>
      </c>
      <c r="K603" s="17">
        <f>+'ANUAL '!K605-'ENERO-MARZO'!K602</f>
        <v>0</v>
      </c>
      <c r="L603" s="17">
        <f>+'ANUAL '!L605-'ENERO-MARZO'!L602</f>
        <v>1200</v>
      </c>
      <c r="M603" s="17">
        <f>+'ANUAL '!M605-'ENERO-MARZO'!M602</f>
        <v>1200</v>
      </c>
      <c r="N603" s="17">
        <f>+'ANUAL '!N605-'ENERO-MARZO'!N602</f>
        <v>1200</v>
      </c>
      <c r="O603" s="17">
        <f>+'ANUAL '!O605-'ENERO-MARZO'!O602</f>
        <v>0</v>
      </c>
    </row>
    <row r="604" spans="1:15" ht="12.75">
      <c r="A604" s="11"/>
      <c r="B604" s="35" t="s">
        <v>624</v>
      </c>
      <c r="C604" s="31"/>
      <c r="D604" s="31"/>
      <c r="E604" s="32"/>
      <c r="F604" s="12" t="s">
        <v>19</v>
      </c>
      <c r="G604" s="17">
        <f>+'ANUAL '!G606-'ENERO-MARZO'!G603</f>
        <v>7008</v>
      </c>
      <c r="H604" s="17">
        <f>+'ANUAL '!H606-'ENERO-MARZO'!H603</f>
        <v>0</v>
      </c>
      <c r="I604" s="17">
        <f>+'ANUAL '!I606-'ENERO-MARZO'!I603</f>
        <v>0</v>
      </c>
      <c r="J604" s="17">
        <f>+'ANUAL '!J606-'ENERO-MARZO'!J603</f>
        <v>7008</v>
      </c>
      <c r="K604" s="17">
        <f>+'ANUAL '!K606-'ENERO-MARZO'!K603</f>
        <v>0</v>
      </c>
      <c r="L604" s="17">
        <f>+'ANUAL '!L606-'ENERO-MARZO'!L603</f>
        <v>11084.460000000001</v>
      </c>
      <c r="M604" s="17">
        <f>+'ANUAL '!M606-'ENERO-MARZO'!M603</f>
        <v>11084.460000000001</v>
      </c>
      <c r="N604" s="17">
        <f>+'ANUAL '!N606-'ENERO-MARZO'!N603</f>
        <v>11084.460000000001</v>
      </c>
      <c r="O604" s="17">
        <f>+'ANUAL '!O606-'ENERO-MARZO'!O603</f>
        <v>0</v>
      </c>
    </row>
    <row r="605" spans="1:15" ht="12.75">
      <c r="A605" s="38" t="s">
        <v>43</v>
      </c>
      <c r="B605" s="31"/>
      <c r="C605" s="31"/>
      <c r="D605" s="31"/>
      <c r="E605" s="31"/>
      <c r="F605" s="32"/>
      <c r="G605" s="10">
        <f>SUM(G606:G608)</f>
        <v>6861</v>
      </c>
      <c r="H605" s="10">
        <f aca="true" t="shared" si="68" ref="H605:O605">SUM(H606:H608)</f>
        <v>0</v>
      </c>
      <c r="I605" s="10">
        <f t="shared" si="68"/>
        <v>1306</v>
      </c>
      <c r="J605" s="10">
        <f t="shared" si="68"/>
        <v>5555</v>
      </c>
      <c r="K605" s="10">
        <f t="shared" si="68"/>
        <v>1694</v>
      </c>
      <c r="L605" s="10">
        <f t="shared" si="68"/>
        <v>5615.61</v>
      </c>
      <c r="M605" s="10">
        <f t="shared" si="68"/>
        <v>5615.61</v>
      </c>
      <c r="N605" s="10">
        <f t="shared" si="68"/>
        <v>5956.55</v>
      </c>
      <c r="O605" s="10">
        <f t="shared" si="68"/>
        <v>0</v>
      </c>
    </row>
    <row r="606" spans="1:15" ht="12.75">
      <c r="A606" s="15"/>
      <c r="B606" s="36" t="s">
        <v>625</v>
      </c>
      <c r="C606" s="31"/>
      <c r="D606" s="31"/>
      <c r="E606" s="32"/>
      <c r="F606" s="16" t="s">
        <v>376</v>
      </c>
      <c r="G606" s="17">
        <f>+'ANUAL '!G608-'ENERO-MARZO'!G605</f>
        <v>3000</v>
      </c>
      <c r="H606" s="17">
        <f>+'ANUAL '!H608-'ENERO-MARZO'!H605</f>
        <v>0</v>
      </c>
      <c r="I606" s="17">
        <f>+'ANUAL '!I608-'ENERO-MARZO'!I605</f>
        <v>1306</v>
      </c>
      <c r="J606" s="17">
        <f>+'ANUAL '!J608-'ENERO-MARZO'!J605</f>
        <v>1694</v>
      </c>
      <c r="K606" s="17">
        <f>+'ANUAL '!K608-'ENERO-MARZO'!K605</f>
        <v>1694</v>
      </c>
      <c r="L606" s="17">
        <f>+'ANUAL '!L608-'ENERO-MARZO'!L605</f>
        <v>1694</v>
      </c>
      <c r="M606" s="17">
        <f>+'ANUAL '!M608-'ENERO-MARZO'!M605</f>
        <v>1694</v>
      </c>
      <c r="N606" s="17">
        <f>+'ANUAL '!N608-'ENERO-MARZO'!N605</f>
        <v>2234</v>
      </c>
      <c r="O606" s="17">
        <f>+'ANUAL '!O608-'ENERO-MARZO'!O605</f>
        <v>0</v>
      </c>
    </row>
    <row r="607" spans="1:15" ht="12.75">
      <c r="A607" s="11"/>
      <c r="B607" s="35" t="s">
        <v>626</v>
      </c>
      <c r="C607" s="31"/>
      <c r="D607" s="31"/>
      <c r="E607" s="32"/>
      <c r="F607" s="12" t="s">
        <v>55</v>
      </c>
      <c r="G607" s="17">
        <f>+'ANUAL '!G609-'ENERO-MARZO'!G606</f>
        <v>2904</v>
      </c>
      <c r="H607" s="17">
        <f>+'ANUAL '!H609-'ENERO-MARZO'!H606</f>
        <v>0</v>
      </c>
      <c r="I607" s="17">
        <f>+'ANUAL '!I609-'ENERO-MARZO'!I606</f>
        <v>0</v>
      </c>
      <c r="J607" s="17">
        <f>+'ANUAL '!J609-'ENERO-MARZO'!J606</f>
        <v>2904</v>
      </c>
      <c r="K607" s="17">
        <f>+'ANUAL '!K609-'ENERO-MARZO'!K606</f>
        <v>0</v>
      </c>
      <c r="L607" s="17">
        <f>+'ANUAL '!L609-'ENERO-MARZO'!L606</f>
        <v>2948.58</v>
      </c>
      <c r="M607" s="17">
        <f>+'ANUAL '!M609-'ENERO-MARZO'!M606</f>
        <v>2948.58</v>
      </c>
      <c r="N607" s="17">
        <f>+'ANUAL '!N609-'ENERO-MARZO'!N606</f>
        <v>2798.92</v>
      </c>
      <c r="O607" s="17">
        <f>+'ANUAL '!O609-'ENERO-MARZO'!O606</f>
        <v>0</v>
      </c>
    </row>
    <row r="608" spans="1:15" ht="15">
      <c r="A608" s="15"/>
      <c r="B608" s="36" t="s">
        <v>627</v>
      </c>
      <c r="C608" s="31"/>
      <c r="D608" s="31"/>
      <c r="E608" s="32"/>
      <c r="F608" s="16" t="s">
        <v>53</v>
      </c>
      <c r="G608" s="17">
        <f>+'ANUAL '!G610-'ENERO-MARZO'!G607</f>
        <v>957</v>
      </c>
      <c r="H608" s="17">
        <f>+'ANUAL '!H610-'ENERO-MARZO'!H607</f>
        <v>0</v>
      </c>
      <c r="I608" s="17">
        <f>+'ANUAL '!I610-'ENERO-MARZO'!I607</f>
        <v>0</v>
      </c>
      <c r="J608" s="17">
        <f>+'ANUAL '!J610-'ENERO-MARZO'!J607</f>
        <v>957</v>
      </c>
      <c r="K608" s="17">
        <f>+'ANUAL '!K610-'ENERO-MARZO'!K607</f>
        <v>0</v>
      </c>
      <c r="L608" s="17">
        <f>+'ANUAL '!L610-'ENERO-MARZO'!L607</f>
        <v>973.03</v>
      </c>
      <c r="M608" s="17">
        <f>+'ANUAL '!M610-'ENERO-MARZO'!M607</f>
        <v>973.03</v>
      </c>
      <c r="N608" s="17">
        <f>+'ANUAL '!N610-'ENERO-MARZO'!N607</f>
        <v>923.63</v>
      </c>
      <c r="O608" s="17">
        <f>+'ANUAL '!O610-'ENERO-MARZO'!O607</f>
        <v>0</v>
      </c>
    </row>
    <row r="609" spans="1:15" ht="12.75">
      <c r="A609" s="38" t="s">
        <v>56</v>
      </c>
      <c r="B609" s="31"/>
      <c r="C609" s="31"/>
      <c r="D609" s="31"/>
      <c r="E609" s="31"/>
      <c r="F609" s="32"/>
      <c r="G609" s="10">
        <f>SUM(G610)</f>
        <v>2094</v>
      </c>
      <c r="H609" s="10">
        <f aca="true" t="shared" si="69" ref="H609:O609">SUM(H610)</f>
        <v>0</v>
      </c>
      <c r="I609" s="10">
        <f t="shared" si="69"/>
        <v>0</v>
      </c>
      <c r="J609" s="10">
        <f t="shared" si="69"/>
        <v>2094</v>
      </c>
      <c r="K609" s="10">
        <f t="shared" si="69"/>
        <v>0</v>
      </c>
      <c r="L609" s="10">
        <f t="shared" si="69"/>
        <v>0</v>
      </c>
      <c r="M609" s="10">
        <f t="shared" si="69"/>
        <v>0</v>
      </c>
      <c r="N609" s="10">
        <f t="shared" si="69"/>
        <v>0</v>
      </c>
      <c r="O609" s="10">
        <f t="shared" si="69"/>
        <v>0</v>
      </c>
    </row>
    <row r="610" spans="1:15" ht="12.75">
      <c r="A610" s="11"/>
      <c r="B610" s="35" t="s">
        <v>628</v>
      </c>
      <c r="C610" s="31"/>
      <c r="D610" s="31"/>
      <c r="E610" s="32"/>
      <c r="F610" s="12" t="s">
        <v>60</v>
      </c>
      <c r="G610" s="13">
        <f>+'ANUAL '!G612-'ENERO-MARZO'!G609</f>
        <v>2094</v>
      </c>
      <c r="H610" s="13">
        <f>+'ANUAL '!H612-'ENERO-MARZO'!H609</f>
        <v>0</v>
      </c>
      <c r="I610" s="13">
        <f>+'ANUAL '!I612-'ENERO-MARZO'!I609</f>
        <v>0</v>
      </c>
      <c r="J610" s="13">
        <f>+'ANUAL '!J612-'ENERO-MARZO'!J609</f>
        <v>2094</v>
      </c>
      <c r="K610" s="13">
        <f>+'ANUAL '!K612-'ENERO-MARZO'!K609</f>
        <v>0</v>
      </c>
      <c r="L610" s="13">
        <f>+'ANUAL '!L612-'ENERO-MARZO'!L609</f>
        <v>0</v>
      </c>
      <c r="M610" s="13">
        <f>+'ANUAL '!M612-'ENERO-MARZO'!M609</f>
        <v>0</v>
      </c>
      <c r="N610" s="13">
        <f>+'ANUAL '!N612-'ENERO-MARZO'!N609</f>
        <v>0</v>
      </c>
      <c r="O610" s="13">
        <f>+'ANUAL '!O612-'ENERO-MARZO'!O609</f>
        <v>0</v>
      </c>
    </row>
    <row r="611" spans="1:15" ht="12.75">
      <c r="A611" s="37" t="s">
        <v>629</v>
      </c>
      <c r="B611" s="31"/>
      <c r="C611" s="31"/>
      <c r="D611" s="31"/>
      <c r="E611" s="31"/>
      <c r="F611" s="32"/>
      <c r="G611" s="9">
        <f>SUM(G612+G621+G623+G626)</f>
        <v>36651</v>
      </c>
      <c r="H611" s="9">
        <f aca="true" t="shared" si="70" ref="H611:O611">SUM(H612+H621+H623+H626)</f>
        <v>0</v>
      </c>
      <c r="I611" s="9">
        <f t="shared" si="70"/>
        <v>1500</v>
      </c>
      <c r="J611" s="9">
        <f t="shared" si="70"/>
        <v>35151</v>
      </c>
      <c r="K611" s="9">
        <f t="shared" si="70"/>
        <v>-1097.130000000001</v>
      </c>
      <c r="L611" s="9">
        <f t="shared" si="70"/>
        <v>34083.27</v>
      </c>
      <c r="M611" s="9">
        <f t="shared" si="70"/>
        <v>34083.27</v>
      </c>
      <c r="N611" s="9">
        <f t="shared" si="70"/>
        <v>33978.39</v>
      </c>
      <c r="O611" s="9">
        <f t="shared" si="70"/>
        <v>0</v>
      </c>
    </row>
    <row r="612" spans="1:15" ht="12.75">
      <c r="A612" s="38" t="s">
        <v>17</v>
      </c>
      <c r="B612" s="31"/>
      <c r="C612" s="31"/>
      <c r="D612" s="31"/>
      <c r="E612" s="31"/>
      <c r="F612" s="32"/>
      <c r="G612" s="10">
        <f>SUM(G613:G620)</f>
        <v>33623</v>
      </c>
      <c r="H612" s="10">
        <f aca="true" t="shared" si="71" ref="H612:O612">SUM(H613:H620)</f>
        <v>0</v>
      </c>
      <c r="I612" s="10">
        <f t="shared" si="71"/>
        <v>0</v>
      </c>
      <c r="J612" s="10">
        <f t="shared" si="71"/>
        <v>33623</v>
      </c>
      <c r="K612" s="10">
        <f t="shared" si="71"/>
        <v>-1097.130000000001</v>
      </c>
      <c r="L612" s="10">
        <f t="shared" si="71"/>
        <v>33135.1</v>
      </c>
      <c r="M612" s="10">
        <f t="shared" si="71"/>
        <v>33135.1</v>
      </c>
      <c r="N612" s="10">
        <f t="shared" si="71"/>
        <v>33135.1</v>
      </c>
      <c r="O612" s="10">
        <f t="shared" si="71"/>
        <v>0</v>
      </c>
    </row>
    <row r="613" spans="1:15" ht="12.75">
      <c r="A613" s="15"/>
      <c r="B613" s="36" t="s">
        <v>630</v>
      </c>
      <c r="C613" s="31"/>
      <c r="D613" s="31"/>
      <c r="E613" s="32"/>
      <c r="F613" s="16" t="s">
        <v>33</v>
      </c>
      <c r="G613" s="17">
        <f>+'ANUAL '!G615-'ENERO-MARZO'!G612</f>
        <v>1102</v>
      </c>
      <c r="H613" s="17">
        <f>+'ANUAL '!H615-'ENERO-MARZO'!H612</f>
        <v>0</v>
      </c>
      <c r="I613" s="17">
        <f>+'ANUAL '!I615-'ENERO-MARZO'!I612</f>
        <v>0</v>
      </c>
      <c r="J613" s="17">
        <f>+'ANUAL '!J615-'ENERO-MARZO'!J612</f>
        <v>1102</v>
      </c>
      <c r="K613" s="17">
        <f>+'ANUAL '!K615-'ENERO-MARZO'!K612</f>
        <v>0</v>
      </c>
      <c r="L613" s="17">
        <f>+'ANUAL '!L615-'ENERO-MARZO'!L612</f>
        <v>1380.95</v>
      </c>
      <c r="M613" s="17">
        <f>+'ANUAL '!M615-'ENERO-MARZO'!M612</f>
        <v>1380.95</v>
      </c>
      <c r="N613" s="17">
        <f>+'ANUAL '!N615-'ENERO-MARZO'!N612</f>
        <v>1380.95</v>
      </c>
      <c r="O613" s="17">
        <f>+'ANUAL '!O615-'ENERO-MARZO'!O612</f>
        <v>0</v>
      </c>
    </row>
    <row r="614" spans="1:15" ht="12.75">
      <c r="A614" s="11"/>
      <c r="B614" s="35" t="s">
        <v>631</v>
      </c>
      <c r="C614" s="31"/>
      <c r="D614" s="31"/>
      <c r="E614" s="32"/>
      <c r="F614" s="12" t="s">
        <v>19</v>
      </c>
      <c r="G614" s="17">
        <f>+'ANUAL '!G616-'ENERO-MARZO'!G613</f>
        <v>8548</v>
      </c>
      <c r="H614" s="17">
        <f>+'ANUAL '!H616-'ENERO-MARZO'!H613</f>
        <v>0</v>
      </c>
      <c r="I614" s="17">
        <f>+'ANUAL '!I616-'ENERO-MARZO'!I613</f>
        <v>0</v>
      </c>
      <c r="J614" s="17">
        <f>+'ANUAL '!J616-'ENERO-MARZO'!J613</f>
        <v>8548</v>
      </c>
      <c r="K614" s="17">
        <f>+'ANUAL '!K616-'ENERO-MARZO'!K613</f>
        <v>0</v>
      </c>
      <c r="L614" s="17">
        <f>+'ANUAL '!L616-'ENERO-MARZO'!L613</f>
        <v>1676.7199999999998</v>
      </c>
      <c r="M614" s="17">
        <f>+'ANUAL '!M616-'ENERO-MARZO'!M613</f>
        <v>1676.7199999999998</v>
      </c>
      <c r="N614" s="17">
        <f>+'ANUAL '!N616-'ENERO-MARZO'!N613</f>
        <v>1676.7199999999998</v>
      </c>
      <c r="O614" s="17">
        <f>+'ANUAL '!O616-'ENERO-MARZO'!O613</f>
        <v>0</v>
      </c>
    </row>
    <row r="615" spans="1:15" ht="12.75">
      <c r="A615" s="15"/>
      <c r="B615" s="36" t="s">
        <v>632</v>
      </c>
      <c r="C615" s="31"/>
      <c r="D615" s="31"/>
      <c r="E615" s="32"/>
      <c r="F615" s="16" t="s">
        <v>21</v>
      </c>
      <c r="G615" s="17">
        <f>+'ANUAL '!G617-'ENERO-MARZO'!G614</f>
        <v>4535</v>
      </c>
      <c r="H615" s="17">
        <f>+'ANUAL '!H617-'ENERO-MARZO'!H614</f>
        <v>0</v>
      </c>
      <c r="I615" s="17">
        <f>+'ANUAL '!I617-'ENERO-MARZO'!I614</f>
        <v>0</v>
      </c>
      <c r="J615" s="17">
        <f>+'ANUAL '!J617-'ENERO-MARZO'!J614</f>
        <v>4535</v>
      </c>
      <c r="K615" s="17">
        <f>+'ANUAL '!K617-'ENERO-MARZO'!K614</f>
        <v>-1097.130000000001</v>
      </c>
      <c r="L615" s="17">
        <f>+'ANUAL '!L617-'ENERO-MARZO'!L614</f>
        <v>4971.06</v>
      </c>
      <c r="M615" s="17">
        <f>+'ANUAL '!M617-'ENERO-MARZO'!M614</f>
        <v>4971.06</v>
      </c>
      <c r="N615" s="17">
        <f>+'ANUAL '!N617-'ENERO-MARZO'!N614</f>
        <v>4971.06</v>
      </c>
      <c r="O615" s="17">
        <f>+'ANUAL '!O617-'ENERO-MARZO'!O614</f>
        <v>0</v>
      </c>
    </row>
    <row r="616" spans="1:15" ht="12.75">
      <c r="A616" s="11"/>
      <c r="B616" s="35" t="s">
        <v>633</v>
      </c>
      <c r="C616" s="31"/>
      <c r="D616" s="31"/>
      <c r="E616" s="32"/>
      <c r="F616" s="12" t="s">
        <v>37</v>
      </c>
      <c r="G616" s="17">
        <f>+'ANUAL '!G618-'ENERO-MARZO'!G615</f>
        <v>1200</v>
      </c>
      <c r="H616" s="17">
        <f>+'ANUAL '!H618-'ENERO-MARZO'!H615</f>
        <v>0</v>
      </c>
      <c r="I616" s="17">
        <f>+'ANUAL '!I618-'ENERO-MARZO'!I615</f>
        <v>0</v>
      </c>
      <c r="J616" s="17">
        <f>+'ANUAL '!J618-'ENERO-MARZO'!J615</f>
        <v>1200</v>
      </c>
      <c r="K616" s="17">
        <f>+'ANUAL '!K618-'ENERO-MARZO'!K615</f>
        <v>0</v>
      </c>
      <c r="L616" s="17">
        <f>+'ANUAL '!L618-'ENERO-MARZO'!L615</f>
        <v>1200</v>
      </c>
      <c r="M616" s="17">
        <f>+'ANUAL '!M618-'ENERO-MARZO'!M615</f>
        <v>1200</v>
      </c>
      <c r="N616" s="17">
        <f>+'ANUAL '!N618-'ENERO-MARZO'!N615</f>
        <v>1200</v>
      </c>
      <c r="O616" s="17">
        <f>+'ANUAL '!O618-'ENERO-MARZO'!O615</f>
        <v>0</v>
      </c>
    </row>
    <row r="617" spans="1:15" ht="12.75">
      <c r="A617" s="15"/>
      <c r="B617" s="36" t="s">
        <v>634</v>
      </c>
      <c r="C617" s="31"/>
      <c r="D617" s="31"/>
      <c r="E617" s="32"/>
      <c r="F617" s="16" t="s">
        <v>41</v>
      </c>
      <c r="G617" s="17">
        <f>+'ANUAL '!G619-'ENERO-MARZO'!G616</f>
        <v>2037</v>
      </c>
      <c r="H617" s="17">
        <f>+'ANUAL '!H619-'ENERO-MARZO'!H616</f>
        <v>0</v>
      </c>
      <c r="I617" s="17">
        <f>+'ANUAL '!I619-'ENERO-MARZO'!I616</f>
        <v>0</v>
      </c>
      <c r="J617" s="17">
        <f>+'ANUAL '!J619-'ENERO-MARZO'!J616</f>
        <v>2037</v>
      </c>
      <c r="K617" s="17">
        <f>+'ANUAL '!K619-'ENERO-MARZO'!K616</f>
        <v>0</v>
      </c>
      <c r="L617" s="17">
        <f>+'ANUAL '!L619-'ENERO-MARZO'!L616</f>
        <v>2544.24</v>
      </c>
      <c r="M617" s="17">
        <f>+'ANUAL '!M619-'ENERO-MARZO'!M616</f>
        <v>2544.24</v>
      </c>
      <c r="N617" s="17">
        <f>+'ANUAL '!N619-'ENERO-MARZO'!N616</f>
        <v>2544.24</v>
      </c>
      <c r="O617" s="17">
        <f>+'ANUAL '!O619-'ENERO-MARZO'!O616</f>
        <v>0</v>
      </c>
    </row>
    <row r="618" spans="1:15" ht="12.75">
      <c r="A618" s="11"/>
      <c r="B618" s="35" t="s">
        <v>635</v>
      </c>
      <c r="C618" s="31"/>
      <c r="D618" s="31"/>
      <c r="E618" s="32"/>
      <c r="F618" s="12" t="s">
        <v>39</v>
      </c>
      <c r="G618" s="17">
        <f>+'ANUAL '!G620-'ENERO-MARZO'!G617</f>
        <v>1396</v>
      </c>
      <c r="H618" s="17">
        <f>+'ANUAL '!H620-'ENERO-MARZO'!H617</f>
        <v>0</v>
      </c>
      <c r="I618" s="17">
        <f>+'ANUAL '!I620-'ENERO-MARZO'!I617</f>
        <v>0</v>
      </c>
      <c r="J618" s="17">
        <f>+'ANUAL '!J620-'ENERO-MARZO'!J617</f>
        <v>1396</v>
      </c>
      <c r="K618" s="17">
        <f>+'ANUAL '!K620-'ENERO-MARZO'!K617</f>
        <v>0</v>
      </c>
      <c r="L618" s="17">
        <f>+'ANUAL '!L620-'ENERO-MARZO'!L617</f>
        <v>1646.9700000000003</v>
      </c>
      <c r="M618" s="17">
        <f>+'ANUAL '!M620-'ENERO-MARZO'!M617</f>
        <v>1646.9700000000003</v>
      </c>
      <c r="N618" s="17">
        <f>+'ANUAL '!N620-'ENERO-MARZO'!N617</f>
        <v>1646.9700000000003</v>
      </c>
      <c r="O618" s="17">
        <f>+'ANUAL '!O620-'ENERO-MARZO'!O617</f>
        <v>0</v>
      </c>
    </row>
    <row r="619" spans="1:15" ht="12.75">
      <c r="A619" s="15"/>
      <c r="B619" s="36" t="s">
        <v>636</v>
      </c>
      <c r="C619" s="31"/>
      <c r="D619" s="31"/>
      <c r="E619" s="32"/>
      <c r="F619" s="16" t="s">
        <v>29</v>
      </c>
      <c r="G619" s="17">
        <f>+'ANUAL '!G621-'ENERO-MARZO'!G618</f>
        <v>0</v>
      </c>
      <c r="H619" s="17">
        <f>+'ANUAL '!H621-'ENERO-MARZO'!H618</f>
        <v>0</v>
      </c>
      <c r="I619" s="17">
        <f>+'ANUAL '!I621-'ENERO-MARZO'!I618</f>
        <v>0</v>
      </c>
      <c r="J619" s="17">
        <f>+'ANUAL '!J621-'ENERO-MARZO'!J618</f>
        <v>0</v>
      </c>
      <c r="K619" s="17">
        <f>+'ANUAL '!K621-'ENERO-MARZO'!K618</f>
        <v>0</v>
      </c>
      <c r="L619" s="17">
        <f>+'ANUAL '!L621-'ENERO-MARZO'!L618</f>
        <v>0</v>
      </c>
      <c r="M619" s="17">
        <f>+'ANUAL '!M621-'ENERO-MARZO'!M618</f>
        <v>0</v>
      </c>
      <c r="N619" s="17">
        <f>+'ANUAL '!N621-'ENERO-MARZO'!N618</f>
        <v>0</v>
      </c>
      <c r="O619" s="17">
        <f>+'ANUAL '!O621-'ENERO-MARZO'!O618</f>
        <v>0</v>
      </c>
    </row>
    <row r="620" spans="1:15" ht="12.75">
      <c r="A620" s="11"/>
      <c r="B620" s="35" t="s">
        <v>637</v>
      </c>
      <c r="C620" s="31"/>
      <c r="D620" s="31"/>
      <c r="E620" s="32"/>
      <c r="F620" s="12" t="s">
        <v>106</v>
      </c>
      <c r="G620" s="17">
        <f>+'ANUAL '!G622-'ENERO-MARZO'!G619</f>
        <v>14805</v>
      </c>
      <c r="H620" s="17">
        <f>+'ANUAL '!H622-'ENERO-MARZO'!H619</f>
        <v>0</v>
      </c>
      <c r="I620" s="17">
        <f>+'ANUAL '!I622-'ENERO-MARZO'!I619</f>
        <v>0</v>
      </c>
      <c r="J620" s="17">
        <f>+'ANUAL '!J622-'ENERO-MARZO'!J619</f>
        <v>14805</v>
      </c>
      <c r="K620" s="17">
        <f>+'ANUAL '!K622-'ENERO-MARZO'!K619</f>
        <v>0</v>
      </c>
      <c r="L620" s="17">
        <f>+'ANUAL '!L622-'ENERO-MARZO'!L619</f>
        <v>19715.16</v>
      </c>
      <c r="M620" s="17">
        <f>+'ANUAL '!M622-'ENERO-MARZO'!M619</f>
        <v>19715.16</v>
      </c>
      <c r="N620" s="17">
        <f>+'ANUAL '!N622-'ENERO-MARZO'!N619</f>
        <v>19715.16</v>
      </c>
      <c r="O620" s="17">
        <f>+'ANUAL '!O622-'ENERO-MARZO'!O619</f>
        <v>0</v>
      </c>
    </row>
    <row r="621" spans="1:15" ht="12.75">
      <c r="A621" s="38" t="s">
        <v>187</v>
      </c>
      <c r="B621" s="31"/>
      <c r="C621" s="31"/>
      <c r="D621" s="31"/>
      <c r="E621" s="31"/>
      <c r="F621" s="32"/>
      <c r="G621" s="10">
        <f>SUM(G622)</f>
        <v>1500</v>
      </c>
      <c r="H621" s="10">
        <f aca="true" t="shared" si="72" ref="H621:O621">SUM(H622)</f>
        <v>0</v>
      </c>
      <c r="I621" s="10">
        <f t="shared" si="72"/>
        <v>1500</v>
      </c>
      <c r="J621" s="10">
        <f t="shared" si="72"/>
        <v>0</v>
      </c>
      <c r="K621" s="10">
        <f t="shared" si="72"/>
        <v>0</v>
      </c>
      <c r="L621" s="10">
        <f t="shared" si="72"/>
        <v>0</v>
      </c>
      <c r="M621" s="10">
        <f t="shared" si="72"/>
        <v>0</v>
      </c>
      <c r="N621" s="10">
        <f t="shared" si="72"/>
        <v>0</v>
      </c>
      <c r="O621" s="10">
        <f t="shared" si="72"/>
        <v>0</v>
      </c>
    </row>
    <row r="622" spans="1:15" ht="12.75">
      <c r="A622" s="15"/>
      <c r="B622" s="36" t="s">
        <v>638</v>
      </c>
      <c r="C622" s="31"/>
      <c r="D622" s="31"/>
      <c r="E622" s="32"/>
      <c r="F622" s="16" t="s">
        <v>293</v>
      </c>
      <c r="G622" s="17">
        <f>+'ANUAL '!G624-'ENERO-MARZO'!G621</f>
        <v>1500</v>
      </c>
      <c r="H622" s="17">
        <f>+'ANUAL '!H624-'ENERO-MARZO'!H621</f>
        <v>0</v>
      </c>
      <c r="I622" s="17">
        <f>+'ANUAL '!I624-'ENERO-MARZO'!I621</f>
        <v>1500</v>
      </c>
      <c r="J622" s="17">
        <f>+'ANUAL '!J624-'ENERO-MARZO'!J621</f>
        <v>0</v>
      </c>
      <c r="K622" s="17">
        <f>+'ANUAL '!K624-'ENERO-MARZO'!K621</f>
        <v>0</v>
      </c>
      <c r="L622" s="17">
        <f>+'ANUAL '!L624-'ENERO-MARZO'!L621</f>
        <v>0</v>
      </c>
      <c r="M622" s="17">
        <f>+'ANUAL '!M624-'ENERO-MARZO'!M621</f>
        <v>0</v>
      </c>
      <c r="N622" s="17">
        <f>+'ANUAL '!N624-'ENERO-MARZO'!N621</f>
        <v>0</v>
      </c>
      <c r="O622" s="17">
        <f>+'ANUAL '!O624-'ENERO-MARZO'!O621</f>
        <v>0</v>
      </c>
    </row>
    <row r="623" spans="1:15" ht="12.75">
      <c r="A623" s="38" t="s">
        <v>43</v>
      </c>
      <c r="B623" s="31"/>
      <c r="C623" s="31"/>
      <c r="D623" s="31"/>
      <c r="E623" s="31"/>
      <c r="F623" s="32"/>
      <c r="G623" s="10">
        <f>SUM(G624:G625)</f>
        <v>639</v>
      </c>
      <c r="H623" s="10">
        <f aca="true" t="shared" si="73" ref="H623:O623">SUM(H624:H625)</f>
        <v>0</v>
      </c>
      <c r="I623" s="10">
        <f t="shared" si="73"/>
        <v>0</v>
      </c>
      <c r="J623" s="10">
        <f t="shared" si="73"/>
        <v>639</v>
      </c>
      <c r="K623" s="10">
        <f t="shared" si="73"/>
        <v>0</v>
      </c>
      <c r="L623" s="10">
        <f t="shared" si="73"/>
        <v>948.1700000000001</v>
      </c>
      <c r="M623" s="10">
        <f t="shared" si="73"/>
        <v>948.1700000000001</v>
      </c>
      <c r="N623" s="10">
        <f t="shared" si="73"/>
        <v>843.29</v>
      </c>
      <c r="O623" s="10">
        <f t="shared" si="73"/>
        <v>0</v>
      </c>
    </row>
    <row r="624" spans="1:15" ht="12.75">
      <c r="A624" s="11"/>
      <c r="B624" s="35" t="s">
        <v>639</v>
      </c>
      <c r="C624" s="31"/>
      <c r="D624" s="31"/>
      <c r="E624" s="32"/>
      <c r="F624" s="12" t="s">
        <v>55</v>
      </c>
      <c r="G624" s="13">
        <f>+'ANUAL '!G626-'ENERO-MARZO'!G623</f>
        <v>480</v>
      </c>
      <c r="H624" s="13">
        <f>+'ANUAL '!H626-'ENERO-MARZO'!H623</f>
        <v>0</v>
      </c>
      <c r="I624" s="13">
        <f>+'ANUAL '!I626-'ENERO-MARZO'!I623</f>
        <v>0</v>
      </c>
      <c r="J624" s="13">
        <f>+'ANUAL '!J626-'ENERO-MARZO'!J623</f>
        <v>480</v>
      </c>
      <c r="K624" s="13">
        <f>+'ANUAL '!K626-'ENERO-MARZO'!K623</f>
        <v>0</v>
      </c>
      <c r="L624" s="13">
        <f>+'ANUAL '!L626-'ENERO-MARZO'!L623</f>
        <v>712.9</v>
      </c>
      <c r="M624" s="13">
        <f>+'ANUAL '!M626-'ENERO-MARZO'!M623</f>
        <v>712.9</v>
      </c>
      <c r="N624" s="13">
        <f>+'ANUAL '!N626-'ENERO-MARZO'!N623</f>
        <v>634.04</v>
      </c>
      <c r="O624" s="13">
        <f>+'ANUAL '!O626-'ENERO-MARZO'!O623</f>
        <v>0</v>
      </c>
    </row>
    <row r="625" spans="1:15" ht="15">
      <c r="A625" s="15"/>
      <c r="B625" s="36" t="s">
        <v>640</v>
      </c>
      <c r="C625" s="31"/>
      <c r="D625" s="31"/>
      <c r="E625" s="32"/>
      <c r="F625" s="16" t="s">
        <v>53</v>
      </c>
      <c r="G625" s="13">
        <f>+'ANUAL '!G627-'ENERO-MARZO'!G624</f>
        <v>159</v>
      </c>
      <c r="H625" s="13">
        <f>+'ANUAL '!H627-'ENERO-MARZO'!H624</f>
        <v>0</v>
      </c>
      <c r="I625" s="13">
        <f>+'ANUAL '!I627-'ENERO-MARZO'!I624</f>
        <v>0</v>
      </c>
      <c r="J625" s="13">
        <f>+'ANUAL '!J627-'ENERO-MARZO'!J624</f>
        <v>159</v>
      </c>
      <c r="K625" s="13">
        <f>+'ANUAL '!K627-'ENERO-MARZO'!K624</f>
        <v>0</v>
      </c>
      <c r="L625" s="13">
        <f>+'ANUAL '!L627-'ENERO-MARZO'!L624</f>
        <v>235.27000000000004</v>
      </c>
      <c r="M625" s="13">
        <f>+'ANUAL '!M627-'ENERO-MARZO'!M624</f>
        <v>235.27000000000004</v>
      </c>
      <c r="N625" s="13">
        <f>+'ANUAL '!N627-'ENERO-MARZO'!N624</f>
        <v>209.25000000000003</v>
      </c>
      <c r="O625" s="13">
        <f>+'ANUAL '!O627-'ENERO-MARZO'!O624</f>
        <v>0</v>
      </c>
    </row>
    <row r="626" spans="1:15" ht="12.75">
      <c r="A626" s="38" t="s">
        <v>56</v>
      </c>
      <c r="B626" s="31"/>
      <c r="C626" s="31"/>
      <c r="D626" s="31"/>
      <c r="E626" s="31"/>
      <c r="F626" s="32"/>
      <c r="G626" s="10">
        <f>SUM(G627)</f>
        <v>889</v>
      </c>
      <c r="H626" s="10">
        <f aca="true" t="shared" si="74" ref="H626:O626">SUM(H627)</f>
        <v>0</v>
      </c>
      <c r="I626" s="10">
        <f t="shared" si="74"/>
        <v>0</v>
      </c>
      <c r="J626" s="10">
        <f t="shared" si="74"/>
        <v>889</v>
      </c>
      <c r="K626" s="10">
        <f t="shared" si="74"/>
        <v>0</v>
      </c>
      <c r="L626" s="10">
        <f t="shared" si="74"/>
        <v>0</v>
      </c>
      <c r="M626" s="10">
        <f t="shared" si="74"/>
        <v>0</v>
      </c>
      <c r="N626" s="10">
        <f t="shared" si="74"/>
        <v>0</v>
      </c>
      <c r="O626" s="10">
        <f t="shared" si="74"/>
        <v>0</v>
      </c>
    </row>
    <row r="627" spans="1:15" ht="12.75">
      <c r="A627" s="11"/>
      <c r="B627" s="35" t="s">
        <v>641</v>
      </c>
      <c r="C627" s="31"/>
      <c r="D627" s="31"/>
      <c r="E627" s="32"/>
      <c r="F627" s="12" t="s">
        <v>60</v>
      </c>
      <c r="G627" s="13">
        <f>+'ANUAL '!G629-'ENERO-MARZO'!G626</f>
        <v>889</v>
      </c>
      <c r="H627" s="13">
        <f>+'ANUAL '!H629-'ENERO-MARZO'!H626</f>
        <v>0</v>
      </c>
      <c r="I627" s="13">
        <f>+'ANUAL '!I629-'ENERO-MARZO'!I626</f>
        <v>0</v>
      </c>
      <c r="J627" s="13">
        <f>+'ANUAL '!J629-'ENERO-MARZO'!J626</f>
        <v>889</v>
      </c>
      <c r="K627" s="13">
        <f>+'ANUAL '!K629-'ENERO-MARZO'!K626</f>
        <v>0</v>
      </c>
      <c r="L627" s="13">
        <f>+'ANUAL '!L629-'ENERO-MARZO'!L626</f>
        <v>0</v>
      </c>
      <c r="M627" s="13">
        <f>+'ANUAL '!M629-'ENERO-MARZO'!M626</f>
        <v>0</v>
      </c>
      <c r="N627" s="13">
        <f>+'ANUAL '!N629-'ENERO-MARZO'!N626</f>
        <v>0</v>
      </c>
      <c r="O627" s="13">
        <f>+'ANUAL '!O629-'ENERO-MARZO'!O626</f>
        <v>0</v>
      </c>
    </row>
    <row r="628" spans="1:15" ht="12.75">
      <c r="A628" s="39" t="s">
        <v>642</v>
      </c>
      <c r="B628" s="29"/>
      <c r="C628" s="29"/>
      <c r="D628" s="29"/>
      <c r="E628" s="29"/>
      <c r="F628" s="29"/>
      <c r="G628" s="19">
        <v>22255407</v>
      </c>
      <c r="H628" s="19">
        <v>1429360.83</v>
      </c>
      <c r="I628" s="19">
        <v>1038292.84</v>
      </c>
      <c r="J628" s="19">
        <v>22646474.99</v>
      </c>
      <c r="K628" s="19">
        <v>41283488.69</v>
      </c>
      <c r="L628" s="19">
        <v>19973765.75</v>
      </c>
      <c r="M628" s="19">
        <v>19973765.75</v>
      </c>
      <c r="N628" s="19">
        <v>19905677.01</v>
      </c>
      <c r="O628" s="19">
        <v>0</v>
      </c>
    </row>
    <row r="629" ht="409.5" customHeight="1" hidden="1"/>
    <row r="630" ht="25.5" customHeight="1"/>
    <row r="631" spans="6:15" ht="12.75">
      <c r="F631" t="s">
        <v>646</v>
      </c>
      <c r="G631" s="66">
        <f>SUM(G15+G40+G59+G79+G99+G118+G166+G181+G359+G388+G407+G448+G492+G536+G576+G596+G612)</f>
        <v>8098242</v>
      </c>
      <c r="H631" s="66">
        <f aca="true" t="shared" si="75" ref="H631:O631">SUM(H15+H40+H59+H79+H99+H118+H166+H181+H359+H388+H407+H448+H492+H536+H576+H596+H612)</f>
        <v>162064.5</v>
      </c>
      <c r="I631" s="66">
        <f t="shared" si="75"/>
        <v>0</v>
      </c>
      <c r="J631" s="66">
        <f t="shared" si="75"/>
        <v>8260306.5</v>
      </c>
      <c r="K631" s="66">
        <f t="shared" si="75"/>
        <v>186854.99</v>
      </c>
      <c r="L631" s="66">
        <f t="shared" si="75"/>
        <v>7429239.899999998</v>
      </c>
      <c r="M631" s="66">
        <f t="shared" si="75"/>
        <v>7429239.899999998</v>
      </c>
      <c r="N631" s="66">
        <f t="shared" si="75"/>
        <v>7559239.8999999985</v>
      </c>
      <c r="O631" s="66">
        <f t="shared" si="75"/>
        <v>0</v>
      </c>
    </row>
    <row r="632" spans="6:15" ht="12.75">
      <c r="F632" t="s">
        <v>647</v>
      </c>
      <c r="G632" s="66">
        <f>SUM(G175+G268+G430+G525+G560+G586+G621)</f>
        <v>410826</v>
      </c>
      <c r="H632" s="66">
        <f aca="true" t="shared" si="76" ref="H632:O632">SUM(H175+H268+H430+H525+H560+H586+H621)</f>
        <v>255842.91</v>
      </c>
      <c r="I632" s="66">
        <f t="shared" si="76"/>
        <v>80443.93000000001</v>
      </c>
      <c r="J632" s="66">
        <f t="shared" si="76"/>
        <v>586224.98</v>
      </c>
      <c r="K632" s="66">
        <f t="shared" si="76"/>
        <v>581790.46</v>
      </c>
      <c r="L632" s="66">
        <f t="shared" si="76"/>
        <v>590361.32</v>
      </c>
      <c r="M632" s="66">
        <f t="shared" si="76"/>
        <v>590361.32</v>
      </c>
      <c r="N632" s="66">
        <f t="shared" si="76"/>
        <v>908680.7</v>
      </c>
      <c r="O632" s="66">
        <f t="shared" si="76"/>
        <v>0</v>
      </c>
    </row>
    <row r="633" spans="6:15" ht="12.75">
      <c r="F633" t="s">
        <v>648</v>
      </c>
      <c r="G633" s="66">
        <f>SUM(G28+G51+G71+G92+G108+G150+G177+G294+G378+G400+G432+G477+G525+G564+G589+G605+G623)</f>
        <v>1770370</v>
      </c>
      <c r="H633" s="66">
        <f aca="true" t="shared" si="77" ref="H633:O633">SUM(H28+H51+H71+H92+H108+H150+H177+H294+H378+H400+H432+H477+H525+H564+H589+H605+H623)</f>
        <v>403156.6600000001</v>
      </c>
      <c r="I633" s="66">
        <f t="shared" si="77"/>
        <v>605726.47</v>
      </c>
      <c r="J633" s="66">
        <f t="shared" si="77"/>
        <v>1567800.1900000004</v>
      </c>
      <c r="K633" s="66">
        <f t="shared" si="77"/>
        <v>1303387.6900000004</v>
      </c>
      <c r="L633" s="66">
        <f t="shared" si="77"/>
        <v>1437115.2000000002</v>
      </c>
      <c r="M633" s="66">
        <f t="shared" si="77"/>
        <v>1437115.2000000002</v>
      </c>
      <c r="N633" s="66">
        <f t="shared" si="77"/>
        <v>1497091.6700000002</v>
      </c>
      <c r="O633" s="66">
        <f t="shared" si="77"/>
        <v>0</v>
      </c>
    </row>
    <row r="634" spans="6:15" ht="12.75">
      <c r="F634" t="s">
        <v>649</v>
      </c>
      <c r="G634" s="66">
        <f>SUM(G36+G56+G76+G96+G115+G161+G344+G385+G404+G444+G487+G532+G571+G593+G609+G626)</f>
        <v>422552</v>
      </c>
      <c r="H634" s="66">
        <f aca="true" t="shared" si="78" ref="H634:O634">SUM(H36+H56+H76+H96+H115+H161+H344+H385+H404+H444+H487+H532+H571+H593+H609+H626)</f>
        <v>126495.07</v>
      </c>
      <c r="I634" s="66">
        <f t="shared" si="78"/>
        <v>27.15</v>
      </c>
      <c r="J634" s="66">
        <f t="shared" si="78"/>
        <v>608098.9199999999</v>
      </c>
      <c r="K634" s="66">
        <f t="shared" si="78"/>
        <v>292787.07000000007</v>
      </c>
      <c r="L634" s="66">
        <f t="shared" si="78"/>
        <v>297412.4</v>
      </c>
      <c r="M634" s="66">
        <f t="shared" si="78"/>
        <v>297412.4</v>
      </c>
      <c r="N634" s="66">
        <f t="shared" si="78"/>
        <v>297412.4</v>
      </c>
      <c r="O634" s="66">
        <f t="shared" si="78"/>
        <v>0</v>
      </c>
    </row>
    <row r="635" spans="6:15" ht="12.75">
      <c r="F635" t="s">
        <v>650</v>
      </c>
      <c r="G635" s="66">
        <f>SUM(G354)</f>
        <v>1234998</v>
      </c>
      <c r="H635" s="66">
        <f aca="true" t="shared" si="79" ref="H635:O635">SUM(H354)</f>
        <v>0</v>
      </c>
      <c r="I635" s="66">
        <f t="shared" si="79"/>
        <v>0</v>
      </c>
      <c r="J635" s="66">
        <f t="shared" si="79"/>
        <v>1234998</v>
      </c>
      <c r="K635" s="66">
        <f t="shared" si="79"/>
        <v>0</v>
      </c>
      <c r="L635" s="66">
        <f t="shared" si="79"/>
        <v>1234998</v>
      </c>
      <c r="M635" s="66">
        <f t="shared" si="79"/>
        <v>1234998</v>
      </c>
      <c r="N635" s="66">
        <f t="shared" si="79"/>
        <v>1234998</v>
      </c>
      <c r="O635" s="66">
        <f t="shared" si="79"/>
        <v>0</v>
      </c>
    </row>
  </sheetData>
  <sheetProtection/>
  <mergeCells count="623">
    <mergeCell ref="A628:F628"/>
    <mergeCell ref="A626:F626"/>
    <mergeCell ref="B627:E627"/>
    <mergeCell ref="B624:E624"/>
    <mergeCell ref="B625:E625"/>
    <mergeCell ref="B622:E622"/>
    <mergeCell ref="A623:F623"/>
    <mergeCell ref="B620:E620"/>
    <mergeCell ref="A621:F621"/>
    <mergeCell ref="B618:E618"/>
    <mergeCell ref="B619:E619"/>
    <mergeCell ref="B616:E616"/>
    <mergeCell ref="B617:E617"/>
    <mergeCell ref="B614:E614"/>
    <mergeCell ref="B615:E615"/>
    <mergeCell ref="A612:F612"/>
    <mergeCell ref="B613:E613"/>
    <mergeCell ref="B610:E610"/>
    <mergeCell ref="A611:F611"/>
    <mergeCell ref="B608:E608"/>
    <mergeCell ref="A609:F609"/>
    <mergeCell ref="B606:E606"/>
    <mergeCell ref="B607:E607"/>
    <mergeCell ref="B604:E604"/>
    <mergeCell ref="A605:F605"/>
    <mergeCell ref="B602:E602"/>
    <mergeCell ref="B603:E603"/>
    <mergeCell ref="B600:E600"/>
    <mergeCell ref="B601:E601"/>
    <mergeCell ref="B598:E598"/>
    <mergeCell ref="B599:E599"/>
    <mergeCell ref="A596:F596"/>
    <mergeCell ref="B597:E597"/>
    <mergeCell ref="B594:E594"/>
    <mergeCell ref="A595:F595"/>
    <mergeCell ref="B592:E592"/>
    <mergeCell ref="A593:F593"/>
    <mergeCell ref="B590:E590"/>
    <mergeCell ref="B591:E591"/>
    <mergeCell ref="B588:E588"/>
    <mergeCell ref="A589:F589"/>
    <mergeCell ref="A586:F586"/>
    <mergeCell ref="B587:E587"/>
    <mergeCell ref="B580:E580"/>
    <mergeCell ref="B577:E577"/>
    <mergeCell ref="B578:E578"/>
    <mergeCell ref="A575:F575"/>
    <mergeCell ref="A576:F576"/>
    <mergeCell ref="B585:E585"/>
    <mergeCell ref="B583:E583"/>
    <mergeCell ref="B584:E584"/>
    <mergeCell ref="B581:E581"/>
    <mergeCell ref="B582:E582"/>
    <mergeCell ref="B574:E574"/>
    <mergeCell ref="A571:F571"/>
    <mergeCell ref="B572:E572"/>
    <mergeCell ref="B569:E569"/>
    <mergeCell ref="B570:E570"/>
    <mergeCell ref="B579:E579"/>
    <mergeCell ref="B568:E568"/>
    <mergeCell ref="B565:E565"/>
    <mergeCell ref="B566:E566"/>
    <mergeCell ref="B563:E563"/>
    <mergeCell ref="A564:F564"/>
    <mergeCell ref="B573:E573"/>
    <mergeCell ref="B562:E562"/>
    <mergeCell ref="B559:E559"/>
    <mergeCell ref="A560:F560"/>
    <mergeCell ref="B557:E557"/>
    <mergeCell ref="B558:E558"/>
    <mergeCell ref="B567:E567"/>
    <mergeCell ref="B556:E556"/>
    <mergeCell ref="B553:E553"/>
    <mergeCell ref="B554:E554"/>
    <mergeCell ref="B551:E551"/>
    <mergeCell ref="B552:E552"/>
    <mergeCell ref="B561:E561"/>
    <mergeCell ref="B550:E550"/>
    <mergeCell ref="B547:E547"/>
    <mergeCell ref="B548:E548"/>
    <mergeCell ref="B545:E545"/>
    <mergeCell ref="B546:E546"/>
    <mergeCell ref="B555:E555"/>
    <mergeCell ref="B544:E544"/>
    <mergeCell ref="B541:E541"/>
    <mergeCell ref="B542:E542"/>
    <mergeCell ref="B539:E539"/>
    <mergeCell ref="B540:E540"/>
    <mergeCell ref="B549:E549"/>
    <mergeCell ref="B538:E538"/>
    <mergeCell ref="A535:F535"/>
    <mergeCell ref="A536:F536"/>
    <mergeCell ref="B533:E533"/>
    <mergeCell ref="B534:E534"/>
    <mergeCell ref="B543:E543"/>
    <mergeCell ref="A532:F532"/>
    <mergeCell ref="B529:E529"/>
    <mergeCell ref="B530:E530"/>
    <mergeCell ref="B527:E527"/>
    <mergeCell ref="B528:E528"/>
    <mergeCell ref="B537:E537"/>
    <mergeCell ref="B526:E526"/>
    <mergeCell ref="B523:E523"/>
    <mergeCell ref="B524:E524"/>
    <mergeCell ref="A521:F521"/>
    <mergeCell ref="B522:E522"/>
    <mergeCell ref="B531:E531"/>
    <mergeCell ref="B520:E520"/>
    <mergeCell ref="B517:E517"/>
    <mergeCell ref="B518:E518"/>
    <mergeCell ref="B515:E515"/>
    <mergeCell ref="B516:E516"/>
    <mergeCell ref="A525:F525"/>
    <mergeCell ref="B514:E514"/>
    <mergeCell ref="B511:E511"/>
    <mergeCell ref="B512:E512"/>
    <mergeCell ref="B509:E509"/>
    <mergeCell ref="B510:E510"/>
    <mergeCell ref="B519:E519"/>
    <mergeCell ref="B508:E508"/>
    <mergeCell ref="B505:E505"/>
    <mergeCell ref="B506:E506"/>
    <mergeCell ref="B503:E503"/>
    <mergeCell ref="B504:E504"/>
    <mergeCell ref="B513:E513"/>
    <mergeCell ref="B502:E502"/>
    <mergeCell ref="B499:E499"/>
    <mergeCell ref="B500:E500"/>
    <mergeCell ref="B497:E497"/>
    <mergeCell ref="B498:E498"/>
    <mergeCell ref="B507:E507"/>
    <mergeCell ref="B496:E496"/>
    <mergeCell ref="B493:E493"/>
    <mergeCell ref="B494:E494"/>
    <mergeCell ref="A491:F491"/>
    <mergeCell ref="A492:F492"/>
    <mergeCell ref="B501:E501"/>
    <mergeCell ref="B490:E490"/>
    <mergeCell ref="B488:E488"/>
    <mergeCell ref="B489:E489"/>
    <mergeCell ref="B486:E486"/>
    <mergeCell ref="A487:F487"/>
    <mergeCell ref="B495:E495"/>
    <mergeCell ref="B484:E484"/>
    <mergeCell ref="B485:E485"/>
    <mergeCell ref="B482:E482"/>
    <mergeCell ref="B483:E483"/>
    <mergeCell ref="B480:E480"/>
    <mergeCell ref="B481:E481"/>
    <mergeCell ref="B478:E478"/>
    <mergeCell ref="B479:E479"/>
    <mergeCell ref="B476:E476"/>
    <mergeCell ref="A477:F477"/>
    <mergeCell ref="B474:E474"/>
    <mergeCell ref="B475:E475"/>
    <mergeCell ref="B472:E472"/>
    <mergeCell ref="B473:E473"/>
    <mergeCell ref="B470:E470"/>
    <mergeCell ref="B471:E471"/>
    <mergeCell ref="B468:E468"/>
    <mergeCell ref="B469:E469"/>
    <mergeCell ref="B466:E466"/>
    <mergeCell ref="B467:E467"/>
    <mergeCell ref="B464:E464"/>
    <mergeCell ref="B465:E465"/>
    <mergeCell ref="B462:E462"/>
    <mergeCell ref="B463:E463"/>
    <mergeCell ref="B460:E460"/>
    <mergeCell ref="B461:E461"/>
    <mergeCell ref="B458:E458"/>
    <mergeCell ref="B459:E459"/>
    <mergeCell ref="B456:E456"/>
    <mergeCell ref="B457:E457"/>
    <mergeCell ref="B454:E454"/>
    <mergeCell ref="B455:E455"/>
    <mergeCell ref="B452:E452"/>
    <mergeCell ref="B453:E453"/>
    <mergeCell ref="B450:E450"/>
    <mergeCell ref="B451:E451"/>
    <mergeCell ref="A448:F448"/>
    <mergeCell ref="B449:E449"/>
    <mergeCell ref="B446:E446"/>
    <mergeCell ref="A447:F447"/>
    <mergeCell ref="A444:F444"/>
    <mergeCell ref="B445:E445"/>
    <mergeCell ref="B442:E442"/>
    <mergeCell ref="B443:E443"/>
    <mergeCell ref="B440:E440"/>
    <mergeCell ref="B441:E441"/>
    <mergeCell ref="B438:E438"/>
    <mergeCell ref="B439:E439"/>
    <mergeCell ref="B436:E436"/>
    <mergeCell ref="B437:E437"/>
    <mergeCell ref="B434:E434"/>
    <mergeCell ref="B435:E435"/>
    <mergeCell ref="A432:F432"/>
    <mergeCell ref="B433:E433"/>
    <mergeCell ref="A430:F430"/>
    <mergeCell ref="B431:E431"/>
    <mergeCell ref="B428:E428"/>
    <mergeCell ref="B429:E429"/>
    <mergeCell ref="B426:E426"/>
    <mergeCell ref="B427:E427"/>
    <mergeCell ref="B424:E424"/>
    <mergeCell ref="B425:E425"/>
    <mergeCell ref="B422:E422"/>
    <mergeCell ref="B423:E423"/>
    <mergeCell ref="B420:E420"/>
    <mergeCell ref="B421:E421"/>
    <mergeCell ref="B418:E418"/>
    <mergeCell ref="B419:E419"/>
    <mergeCell ref="B416:E416"/>
    <mergeCell ref="B417:E417"/>
    <mergeCell ref="B414:E414"/>
    <mergeCell ref="B415:E415"/>
    <mergeCell ref="B412:E412"/>
    <mergeCell ref="B413:E413"/>
    <mergeCell ref="B410:E410"/>
    <mergeCell ref="B411:E411"/>
    <mergeCell ref="B408:E408"/>
    <mergeCell ref="B409:E409"/>
    <mergeCell ref="A406:F406"/>
    <mergeCell ref="A407:F407"/>
    <mergeCell ref="A404:F404"/>
    <mergeCell ref="B405:E405"/>
    <mergeCell ref="B402:E402"/>
    <mergeCell ref="B403:E403"/>
    <mergeCell ref="A400:F400"/>
    <mergeCell ref="B401:E401"/>
    <mergeCell ref="B398:E398"/>
    <mergeCell ref="B399:E399"/>
    <mergeCell ref="B396:E396"/>
    <mergeCell ref="B397:E397"/>
    <mergeCell ref="B394:E394"/>
    <mergeCell ref="B395:E395"/>
    <mergeCell ref="B392:E392"/>
    <mergeCell ref="B393:E393"/>
    <mergeCell ref="B390:E390"/>
    <mergeCell ref="B391:E391"/>
    <mergeCell ref="A388:F388"/>
    <mergeCell ref="B389:E389"/>
    <mergeCell ref="B386:E386"/>
    <mergeCell ref="A387:F387"/>
    <mergeCell ref="B384:E384"/>
    <mergeCell ref="A385:F385"/>
    <mergeCell ref="B382:E382"/>
    <mergeCell ref="B383:E383"/>
    <mergeCell ref="B380:E380"/>
    <mergeCell ref="B381:E381"/>
    <mergeCell ref="A378:F378"/>
    <mergeCell ref="B379:E379"/>
    <mergeCell ref="B376:E376"/>
    <mergeCell ref="B377:E377"/>
    <mergeCell ref="B374:E374"/>
    <mergeCell ref="B375:E375"/>
    <mergeCell ref="B372:E372"/>
    <mergeCell ref="B373:E373"/>
    <mergeCell ref="B370:E370"/>
    <mergeCell ref="B371:E371"/>
    <mergeCell ref="B368:E368"/>
    <mergeCell ref="B369:E369"/>
    <mergeCell ref="B366:E366"/>
    <mergeCell ref="B367:E367"/>
    <mergeCell ref="B364:E364"/>
    <mergeCell ref="B365:E365"/>
    <mergeCell ref="B362:E362"/>
    <mergeCell ref="B363:E363"/>
    <mergeCell ref="B360:E360"/>
    <mergeCell ref="B361:E361"/>
    <mergeCell ref="A358:F358"/>
    <mergeCell ref="A359:F359"/>
    <mergeCell ref="B356:E356"/>
    <mergeCell ref="B357:E357"/>
    <mergeCell ref="A354:F354"/>
    <mergeCell ref="B355:E355"/>
    <mergeCell ref="B352:E352"/>
    <mergeCell ref="B353:E353"/>
    <mergeCell ref="B350:E350"/>
    <mergeCell ref="B351:E351"/>
    <mergeCell ref="B348:E348"/>
    <mergeCell ref="B349:E349"/>
    <mergeCell ref="B346:E346"/>
    <mergeCell ref="B347:E347"/>
    <mergeCell ref="A344:F344"/>
    <mergeCell ref="B345:E345"/>
    <mergeCell ref="B342:E342"/>
    <mergeCell ref="B343:E343"/>
    <mergeCell ref="B340:E340"/>
    <mergeCell ref="B341:E341"/>
    <mergeCell ref="B338:E338"/>
    <mergeCell ref="B339:E339"/>
    <mergeCell ref="B336:E336"/>
    <mergeCell ref="B337:E337"/>
    <mergeCell ref="B334:E334"/>
    <mergeCell ref="B335:E335"/>
    <mergeCell ref="B332:E332"/>
    <mergeCell ref="B333:E333"/>
    <mergeCell ref="B330:E330"/>
    <mergeCell ref="B331:E331"/>
    <mergeCell ref="B328:E328"/>
    <mergeCell ref="B329:E329"/>
    <mergeCell ref="B326:E326"/>
    <mergeCell ref="B327:E327"/>
    <mergeCell ref="B324:E324"/>
    <mergeCell ref="B325:E325"/>
    <mergeCell ref="B322:E322"/>
    <mergeCell ref="B323:E323"/>
    <mergeCell ref="B320:E320"/>
    <mergeCell ref="B321:E321"/>
    <mergeCell ref="B318:E318"/>
    <mergeCell ref="B319:E319"/>
    <mergeCell ref="B316:E316"/>
    <mergeCell ref="B317:E317"/>
    <mergeCell ref="B314:E314"/>
    <mergeCell ref="B315:E315"/>
    <mergeCell ref="B312:E312"/>
    <mergeCell ref="B313:E313"/>
    <mergeCell ref="B310:E310"/>
    <mergeCell ref="B311:E311"/>
    <mergeCell ref="B308:E308"/>
    <mergeCell ref="B309:E309"/>
    <mergeCell ref="B306:E306"/>
    <mergeCell ref="B307:E307"/>
    <mergeCell ref="B304:E304"/>
    <mergeCell ref="B305:E305"/>
    <mergeCell ref="B302:E302"/>
    <mergeCell ref="B303:E303"/>
    <mergeCell ref="B300:E300"/>
    <mergeCell ref="B301:E301"/>
    <mergeCell ref="B298:E298"/>
    <mergeCell ref="B299:E299"/>
    <mergeCell ref="B296:E296"/>
    <mergeCell ref="B297:E297"/>
    <mergeCell ref="A294:F294"/>
    <mergeCell ref="B295:E295"/>
    <mergeCell ref="B292:E292"/>
    <mergeCell ref="B293:E293"/>
    <mergeCell ref="B290:E290"/>
    <mergeCell ref="B291:E291"/>
    <mergeCell ref="B288:E288"/>
    <mergeCell ref="B289:E289"/>
    <mergeCell ref="B286:E286"/>
    <mergeCell ref="B287:E287"/>
    <mergeCell ref="B284:E284"/>
    <mergeCell ref="B285:E285"/>
    <mergeCell ref="B282:E282"/>
    <mergeCell ref="B283:E283"/>
    <mergeCell ref="B280:E280"/>
    <mergeCell ref="B281:E281"/>
    <mergeCell ref="B278:E278"/>
    <mergeCell ref="B279:E279"/>
    <mergeCell ref="B276:E276"/>
    <mergeCell ref="B277:E277"/>
    <mergeCell ref="B274:E274"/>
    <mergeCell ref="B275:E275"/>
    <mergeCell ref="B272:E272"/>
    <mergeCell ref="B273:E273"/>
    <mergeCell ref="B270:E270"/>
    <mergeCell ref="B271:E271"/>
    <mergeCell ref="A268:F268"/>
    <mergeCell ref="B269:E269"/>
    <mergeCell ref="B266:E266"/>
    <mergeCell ref="B267:E267"/>
    <mergeCell ref="B264:E264"/>
    <mergeCell ref="B265:E265"/>
    <mergeCell ref="B262:E262"/>
    <mergeCell ref="B263:E263"/>
    <mergeCell ref="B260:E260"/>
    <mergeCell ref="B261:E261"/>
    <mergeCell ref="B258:E258"/>
    <mergeCell ref="B259:E259"/>
    <mergeCell ref="B256:E256"/>
    <mergeCell ref="B257:E257"/>
    <mergeCell ref="B254:E254"/>
    <mergeCell ref="B255:E255"/>
    <mergeCell ref="B252:E252"/>
    <mergeCell ref="B253:E253"/>
    <mergeCell ref="B250:E250"/>
    <mergeCell ref="B251:E251"/>
    <mergeCell ref="B248:E248"/>
    <mergeCell ref="B249:E249"/>
    <mergeCell ref="B246:E246"/>
    <mergeCell ref="B247:E247"/>
    <mergeCell ref="B244:E244"/>
    <mergeCell ref="B245:E245"/>
    <mergeCell ref="B242:E242"/>
    <mergeCell ref="B243:E243"/>
    <mergeCell ref="B240:E240"/>
    <mergeCell ref="B241:E241"/>
    <mergeCell ref="B238:E238"/>
    <mergeCell ref="B239:E239"/>
    <mergeCell ref="B236:E236"/>
    <mergeCell ref="B237:E237"/>
    <mergeCell ref="B234:E234"/>
    <mergeCell ref="B235:E235"/>
    <mergeCell ref="B232:E232"/>
    <mergeCell ref="B233:E233"/>
    <mergeCell ref="B230:E230"/>
    <mergeCell ref="B231:E231"/>
    <mergeCell ref="B228:E228"/>
    <mergeCell ref="B229:E229"/>
    <mergeCell ref="B226:E226"/>
    <mergeCell ref="B227:E227"/>
    <mergeCell ref="B224:E224"/>
    <mergeCell ref="B225:E225"/>
    <mergeCell ref="B222:E222"/>
    <mergeCell ref="B223:E223"/>
    <mergeCell ref="B220:E220"/>
    <mergeCell ref="B221:E221"/>
    <mergeCell ref="B218:E218"/>
    <mergeCell ref="B219:E219"/>
    <mergeCell ref="B216:E216"/>
    <mergeCell ref="B217:E217"/>
    <mergeCell ref="B214:E214"/>
    <mergeCell ref="B215:E215"/>
    <mergeCell ref="B212:E212"/>
    <mergeCell ref="B213:E213"/>
    <mergeCell ref="B210:E210"/>
    <mergeCell ref="B211:E211"/>
    <mergeCell ref="B208:E208"/>
    <mergeCell ref="B209:E209"/>
    <mergeCell ref="B206:E206"/>
    <mergeCell ref="B207:E207"/>
    <mergeCell ref="B204:E204"/>
    <mergeCell ref="B205:E205"/>
    <mergeCell ref="B202:E202"/>
    <mergeCell ref="B203:E203"/>
    <mergeCell ref="B200:E200"/>
    <mergeCell ref="B201:E201"/>
    <mergeCell ref="B198:E198"/>
    <mergeCell ref="B199:E199"/>
    <mergeCell ref="B196:E196"/>
    <mergeCell ref="B197:E197"/>
    <mergeCell ref="B194:E194"/>
    <mergeCell ref="B195:E195"/>
    <mergeCell ref="B192:E192"/>
    <mergeCell ref="B193:E193"/>
    <mergeCell ref="B190:E190"/>
    <mergeCell ref="B191:E191"/>
    <mergeCell ref="B188:E188"/>
    <mergeCell ref="B189:E189"/>
    <mergeCell ref="B186:E186"/>
    <mergeCell ref="B187:E187"/>
    <mergeCell ref="B184:E184"/>
    <mergeCell ref="B185:E185"/>
    <mergeCell ref="B182:E182"/>
    <mergeCell ref="B183:E183"/>
    <mergeCell ref="A180:F180"/>
    <mergeCell ref="A181:F181"/>
    <mergeCell ref="B178:E178"/>
    <mergeCell ref="B179:E179"/>
    <mergeCell ref="B176:E176"/>
    <mergeCell ref="A177:F177"/>
    <mergeCell ref="B174:E174"/>
    <mergeCell ref="A175:F175"/>
    <mergeCell ref="B172:E172"/>
    <mergeCell ref="B173:E173"/>
    <mergeCell ref="B170:E170"/>
    <mergeCell ref="B171:E171"/>
    <mergeCell ref="B168:E168"/>
    <mergeCell ref="B169:E169"/>
    <mergeCell ref="A166:F166"/>
    <mergeCell ref="B167:E167"/>
    <mergeCell ref="B164:E164"/>
    <mergeCell ref="A165:F165"/>
    <mergeCell ref="B162:E162"/>
    <mergeCell ref="B163:E163"/>
    <mergeCell ref="B160:E160"/>
    <mergeCell ref="A161:F161"/>
    <mergeCell ref="B158:E158"/>
    <mergeCell ref="B159:E159"/>
    <mergeCell ref="B156:E156"/>
    <mergeCell ref="B157:E157"/>
    <mergeCell ref="B154:E154"/>
    <mergeCell ref="B155:E155"/>
    <mergeCell ref="B152:E152"/>
    <mergeCell ref="B153:E153"/>
    <mergeCell ref="A150:F150"/>
    <mergeCell ref="B151:E151"/>
    <mergeCell ref="B148:E148"/>
    <mergeCell ref="B149:E149"/>
    <mergeCell ref="B146:E146"/>
    <mergeCell ref="B147:E147"/>
    <mergeCell ref="B144:E144"/>
    <mergeCell ref="B145:E145"/>
    <mergeCell ref="B142:E142"/>
    <mergeCell ref="B143:E143"/>
    <mergeCell ref="B140:E140"/>
    <mergeCell ref="B141:E141"/>
    <mergeCell ref="B138:E138"/>
    <mergeCell ref="B139:E139"/>
    <mergeCell ref="B136:E136"/>
    <mergeCell ref="B137:E137"/>
    <mergeCell ref="B134:E134"/>
    <mergeCell ref="B135:E135"/>
    <mergeCell ref="B132:E132"/>
    <mergeCell ref="B133:E133"/>
    <mergeCell ref="B130:E130"/>
    <mergeCell ref="B131:E131"/>
    <mergeCell ref="B128:E128"/>
    <mergeCell ref="B129:E129"/>
    <mergeCell ref="B126:E126"/>
    <mergeCell ref="B127:E127"/>
    <mergeCell ref="B124:E124"/>
    <mergeCell ref="B125:E125"/>
    <mergeCell ref="B122:E122"/>
    <mergeCell ref="B123:E123"/>
    <mergeCell ref="B120:E120"/>
    <mergeCell ref="B121:E121"/>
    <mergeCell ref="A118:F118"/>
    <mergeCell ref="B119:E119"/>
    <mergeCell ref="B116:E116"/>
    <mergeCell ref="A117:F117"/>
    <mergeCell ref="B114:E114"/>
    <mergeCell ref="A115:F115"/>
    <mergeCell ref="B112:E112"/>
    <mergeCell ref="B113:E113"/>
    <mergeCell ref="B110:E110"/>
    <mergeCell ref="B111:E111"/>
    <mergeCell ref="A108:F108"/>
    <mergeCell ref="B109:E109"/>
    <mergeCell ref="B106:E106"/>
    <mergeCell ref="B107:E107"/>
    <mergeCell ref="B104:E104"/>
    <mergeCell ref="B105:E105"/>
    <mergeCell ref="B102:E102"/>
    <mergeCell ref="B103:E103"/>
    <mergeCell ref="B100:E100"/>
    <mergeCell ref="B101:E101"/>
    <mergeCell ref="A98:F98"/>
    <mergeCell ref="A99:F99"/>
    <mergeCell ref="A96:F96"/>
    <mergeCell ref="B97:E97"/>
    <mergeCell ref="B94:E94"/>
    <mergeCell ref="B95:E95"/>
    <mergeCell ref="A92:F92"/>
    <mergeCell ref="B93:E93"/>
    <mergeCell ref="B90:E90"/>
    <mergeCell ref="B91:E91"/>
    <mergeCell ref="B88:E88"/>
    <mergeCell ref="B89:E89"/>
    <mergeCell ref="B86:E86"/>
    <mergeCell ref="B87:E87"/>
    <mergeCell ref="B84:E84"/>
    <mergeCell ref="B85:E85"/>
    <mergeCell ref="B82:E82"/>
    <mergeCell ref="B83:E83"/>
    <mergeCell ref="B80:E80"/>
    <mergeCell ref="B81:E81"/>
    <mergeCell ref="A78:F78"/>
    <mergeCell ref="A79:F79"/>
    <mergeCell ref="A76:F76"/>
    <mergeCell ref="B77:E77"/>
    <mergeCell ref="B74:E74"/>
    <mergeCell ref="B75:E75"/>
    <mergeCell ref="B72:E72"/>
    <mergeCell ref="B73:E73"/>
    <mergeCell ref="B70:E70"/>
    <mergeCell ref="A71:F71"/>
    <mergeCell ref="B68:E68"/>
    <mergeCell ref="B69:E69"/>
    <mergeCell ref="B66:E66"/>
    <mergeCell ref="B67:E67"/>
    <mergeCell ref="B64:E64"/>
    <mergeCell ref="B65:E65"/>
    <mergeCell ref="B62:E62"/>
    <mergeCell ref="B63:E63"/>
    <mergeCell ref="B60:E60"/>
    <mergeCell ref="B61:E61"/>
    <mergeCell ref="A58:F58"/>
    <mergeCell ref="A59:F59"/>
    <mergeCell ref="A56:F56"/>
    <mergeCell ref="B57:E57"/>
    <mergeCell ref="B54:E54"/>
    <mergeCell ref="B55:E55"/>
    <mergeCell ref="B52:E52"/>
    <mergeCell ref="B53:E53"/>
    <mergeCell ref="B50:E50"/>
    <mergeCell ref="A51:F51"/>
    <mergeCell ref="B48:E48"/>
    <mergeCell ref="B49:E49"/>
    <mergeCell ref="B46:E46"/>
    <mergeCell ref="B47:E47"/>
    <mergeCell ref="B44:E44"/>
    <mergeCell ref="B45:E45"/>
    <mergeCell ref="B42:E42"/>
    <mergeCell ref="B43:E43"/>
    <mergeCell ref="A40:F40"/>
    <mergeCell ref="B41:E41"/>
    <mergeCell ref="B38:E38"/>
    <mergeCell ref="A39:F39"/>
    <mergeCell ref="A36:F36"/>
    <mergeCell ref="B37:E37"/>
    <mergeCell ref="B34:E34"/>
    <mergeCell ref="B35:E35"/>
    <mergeCell ref="B32:E32"/>
    <mergeCell ref="B33:E33"/>
    <mergeCell ref="B30:E30"/>
    <mergeCell ref="B31:E31"/>
    <mergeCell ref="A28:F28"/>
    <mergeCell ref="B29:E29"/>
    <mergeCell ref="B26:E26"/>
    <mergeCell ref="B27:E27"/>
    <mergeCell ref="B24:E24"/>
    <mergeCell ref="B25:E25"/>
    <mergeCell ref="B22:E22"/>
    <mergeCell ref="B23:E23"/>
    <mergeCell ref="B20:E20"/>
    <mergeCell ref="B21:E21"/>
    <mergeCell ref="B18:E18"/>
    <mergeCell ref="B19:E19"/>
    <mergeCell ref="B16:E16"/>
    <mergeCell ref="B17:E17"/>
    <mergeCell ref="A14:F14"/>
    <mergeCell ref="A15:F15"/>
    <mergeCell ref="A12:E12"/>
    <mergeCell ref="A13:F13"/>
    <mergeCell ref="C2:C8"/>
    <mergeCell ref="E2:N2"/>
    <mergeCell ref="O2:O8"/>
    <mergeCell ref="E4:N4"/>
    <mergeCell ref="E6:N6"/>
    <mergeCell ref="E8:N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2019-07-23T19:50:27Z</dcterms:created>
  <dcterms:modified xsi:type="dcterms:W3CDTF">2019-07-25T18:03:26Z</dcterms:modified>
  <cp:category/>
  <cp:version/>
  <cp:contentType/>
  <cp:contentStatus/>
</cp:coreProperties>
</file>